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65" documentId="8_{12F4820E-1F54-457D-A41E-A4E892D08BBF}" xr6:coauthVersionLast="47" xr6:coauthVersionMax="47" xr10:uidLastSave="{8E968DE2-562F-4505-BD20-5F7CCBEF39FF}"/>
  <bookViews>
    <workbookView xWindow="-120" yWindow="-120" windowWidth="20730" windowHeight="11040" tabRatio="865" xr2:uid="{00000000-000D-0000-FFFF-FFFF00000000}"/>
  </bookViews>
  <sheets>
    <sheet name="SDG11_ Overview" sheetId="16" r:id="rId1"/>
    <sheet name="11.1.1" sheetId="31" r:id="rId2"/>
    <sheet name="11.2.1" sheetId="32" r:id="rId3"/>
    <sheet name="11.3.1" sheetId="33" r:id="rId4"/>
    <sheet name="11.3.2" sheetId="35" r:id="rId5"/>
    <sheet name="11.4.1" sheetId="40" r:id="rId6"/>
    <sheet name="11.5.1" sheetId="41" r:id="rId7"/>
    <sheet name="11.5.2" sheetId="42" r:id="rId8"/>
    <sheet name="11.6.1" sheetId="43" r:id="rId9"/>
    <sheet name="11.6.2" sheetId="44" r:id="rId10"/>
    <sheet name="11.7.1" sheetId="45" r:id="rId11"/>
    <sheet name="11.7.2" sheetId="46" r:id="rId12"/>
    <sheet name="11.a.1" sheetId="47" r:id="rId13"/>
    <sheet name="11.b.1" sheetId="48" r:id="rId14"/>
    <sheet name="11.b.2" sheetId="49" r:id="rId15"/>
    <sheet name="11.c" sheetId="50" r:id="rId16"/>
  </sheets>
  <definedNames>
    <definedName name="l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5" i="42" l="1"/>
  <c r="F14" i="42"/>
  <c r="F13" i="42"/>
  <c r="F12" i="42"/>
  <c r="F11" i="42"/>
  <c r="F10" i="42"/>
  <c r="J57" i="32" l="1"/>
  <c r="J58" i="32"/>
  <c r="J59" i="32"/>
  <c r="J60" i="32"/>
  <c r="J61" i="32"/>
  <c r="J62" i="32"/>
  <c r="J63" i="32"/>
  <c r="J64" i="32"/>
  <c r="J65" i="32"/>
  <c r="J56" i="32"/>
  <c r="I57" i="32"/>
  <c r="I58" i="32"/>
  <c r="I59" i="32"/>
  <c r="I60" i="32"/>
  <c r="I61" i="32"/>
  <c r="I62" i="32"/>
  <c r="I63" i="32"/>
  <c r="I64" i="32"/>
  <c r="I65" i="32"/>
  <c r="I56" i="32"/>
  <c r="G66" i="32"/>
  <c r="H66" i="32"/>
  <c r="F66" i="32"/>
  <c r="D19" i="43"/>
  <c r="C19" i="43"/>
  <c r="Z6" i="16" l="1"/>
  <c r="Z7" i="16"/>
  <c r="Z8" i="16"/>
  <c r="Z9" i="16"/>
  <c r="Z10" i="16"/>
  <c r="Z11" i="16"/>
  <c r="Z12" i="16"/>
  <c r="Z13" i="16"/>
  <c r="Z14" i="16"/>
  <c r="Z15" i="16"/>
  <c r="Z16" i="16"/>
  <c r="Z17" i="16"/>
  <c r="Z18" i="16"/>
  <c r="Z19" i="16"/>
  <c r="Z20" i="16"/>
  <c r="C4" i="16" l="1"/>
</calcChain>
</file>

<file path=xl/sharedStrings.xml><?xml version="1.0" encoding="utf-8"?>
<sst xmlns="http://schemas.openxmlformats.org/spreadsheetml/2006/main" count="479" uniqueCount="302">
  <si>
    <t>Targets</t>
  </si>
  <si>
    <t>Tier</t>
  </si>
  <si>
    <t>data-availability</t>
  </si>
  <si>
    <t>Source</t>
  </si>
  <si>
    <t>Agency</t>
  </si>
  <si>
    <t>latest</t>
  </si>
  <si>
    <t>latest statistics</t>
  </si>
  <si>
    <t>reporting agency/ministry</t>
  </si>
  <si>
    <t>custodian</t>
  </si>
  <si>
    <t>remarks</t>
  </si>
  <si>
    <t>national priority score</t>
  </si>
  <si>
    <t>census/ survey</t>
  </si>
  <si>
    <t>publications/ studies</t>
  </si>
  <si>
    <t>other</t>
  </si>
  <si>
    <t>NSO</t>
  </si>
  <si>
    <t>MINISTRY</t>
  </si>
  <si>
    <t>Other</t>
  </si>
  <si>
    <t>website</t>
  </si>
  <si>
    <t>year</t>
  </si>
  <si>
    <t>Tier I</t>
  </si>
  <si>
    <t>Tier II</t>
  </si>
  <si>
    <t xml:space="preserve">UN-Habitat
</t>
  </si>
  <si>
    <t>C200303</t>
  </si>
  <si>
    <t xml:space="preserve">UNDRR
</t>
  </si>
  <si>
    <t>C200304</t>
  </si>
  <si>
    <t>C200305</t>
  </si>
  <si>
    <t xml:space="preserve">WHO
</t>
  </si>
  <si>
    <t xml:space="preserve">UNESCO-UIS
</t>
  </si>
  <si>
    <t>C110101</t>
  </si>
  <si>
    <t>C110201</t>
  </si>
  <si>
    <t>C110301</t>
  </si>
  <si>
    <t>11.3 By 2030, enhance inclusive and sustainable urbanization and capacity for participatory, integrated and sustainable human settlement planning and management in all countries</t>
  </si>
  <si>
    <t>C110302</t>
  </si>
  <si>
    <t>C110401</t>
  </si>
  <si>
    <t>C110502</t>
  </si>
  <si>
    <t>C110603</t>
  </si>
  <si>
    <t xml:space="preserve">UN-Habitat,
UNSD
</t>
  </si>
  <si>
    <t>C110602</t>
  </si>
  <si>
    <t>C110701</t>
  </si>
  <si>
    <t>11.7 By 2030, provide universal access to safe, inclusive and accessible, green and public spaces, in particular for women and children, older persons and persons with disabilities</t>
  </si>
  <si>
    <t>C110702</t>
  </si>
  <si>
    <t xml:space="preserve">UNODC
</t>
  </si>
  <si>
    <t>C110a02</t>
  </si>
  <si>
    <t>11.3.1 Ratio of land consumption rate to population growth rate</t>
  </si>
  <si>
    <t>Goal 11. Make cities and human settlements inclusive, safe, resilient and sustainable</t>
  </si>
  <si>
    <t>11.1 By 2030, ensure access for all to adequate, safe and affordable housing and basic services and upgrade slums</t>
  </si>
  <si>
    <t>11.1.1 Proportion of urban population living in slums, informal settlements or inadequate housing</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</si>
  <si>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</si>
  <si>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11.2.1 Proportion of population that has convenient access to public transport, by sex, age and persons with disabilities</t>
  </si>
  <si>
    <t>11.3.2 Proportion of cities with a direct participation structure of civil society in urban planning and management that operate regularly and democratically</t>
  </si>
  <si>
    <t>11.4.1 Total per capita expenditure on the preservation, protection and conservation of all cultural and natural heritage, by source of funding (public, private), type of heritage (cultural, natural) and level of government (national, regional, and local/municipal)</t>
  </si>
  <si>
    <t>11.5.1 Number of deaths, missing persons and directly affected persons attributed to disasters per 100,000 population</t>
  </si>
  <si>
    <t>11.5.2 Direct economic loss in relation to global GDP, damage to critical infrastructure and number of disruptions to basic services, attributed to disasters</t>
  </si>
  <si>
    <t>11.6.1 Proportion of municipal solid waste collected and managed in controlled facilities out of total municipal waste generated, by cities</t>
  </si>
  <si>
    <t>11.6.2 Annual mean levels of fine particulate matter (e.g. PM2.5 and PM10) in cities (population weighted)</t>
  </si>
  <si>
    <t>11.7.1 Average share of the built-up area of cities that is open space for public use for all, by sex, age and persons with disabilities</t>
  </si>
  <si>
    <t>11.7.2 Proportion of persons victim of physical or sexual harassment, by sex, age, disability status and place of occurrence, in the previous 12 months</t>
  </si>
  <si>
    <t>11.b.1 Number of countries that adopt and implement national disaster risk reduction strategies in line with the Sendai Framework for Disaster Risk Reduction 2015–2030</t>
  </si>
  <si>
    <t>11.b.2 Proportion of local governments that adopt and implement local disaster risk reduction strategies in line with national disaster risk reduction strategies</t>
  </si>
  <si>
    <t>11.4 Strengthen efforts to protect and safeguard the world’s cultural and natural heritage</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</si>
  <si>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</si>
  <si>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11.6 By 2030, reduce the adverse per capita environmental impact of cities, including by paying special attention to air quality and municipal and other waste management</t>
  </si>
  <si>
    <t>11.a Support positive economic, social and environmental links between urban, peri-urban and rural areas by strengthening national and regional development planning</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</si>
  <si>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</si>
  <si>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11.c Support least developed countries, including through financial and technical assistance, in building sustainable and resilient buildings utilizing local materials</t>
  </si>
  <si>
    <t>No suitable replacement indicator was proposed. The global statistical community is encouraged to work to develop an indicator that could be proposed for the 2025 comprehensive review. See E/CN.3/2020/2, paragraph 23.</t>
  </si>
  <si>
    <t>yes</t>
  </si>
  <si>
    <t>This indicator measures the number of people who died, went missing or were directly affected by disasters per 100,000 population.</t>
  </si>
  <si>
    <t>Linked to CC ind</t>
  </si>
  <si>
    <t>The nature of the housing sector with its institutions, laws and regulations, is one that touches every single aspect of the economy of a country and has interface with practically every social development sector. People living in adequate homes have better health, higher chances to improve their human capital and seize the opportunities available in urban contexts. At the same time, a housing sector that performs well acts as a ‘development multiplier’ benefiting complementary industries, contributing to economic development, employment generation, service provision and overall poverty reduction. Broadly, for every job in the house-building sector, an additional 1.5 to 2 jobs are generally created in the construction materials and other input industries. The contributions of housing to urban prosperity are also evident.</t>
  </si>
  <si>
    <t xml:space="preserve">This indicator will be monitored by the proportion of the population that has convenient access to public transport. The access to public transport is considered convenient when a stop is accessible within a walking distance along the street network of 500 m from a reference point such as a home, school, work place, market, etc. to a low-capacity public transport system (e.g. bus, Bus Rapid Transit) and/or 1 km to a high-capacity system (e.g. rail, metro, ferry).Additional criteria for defining public transport that is convenient include: a. Public transport accessible to all special-needs customers, including those who are physically, visually, and/or hearing-impaired, as well as those with temporary disabilities, the elderly, children and other people in vulnerable situations. b. Public transport with frequent service during peak travel times
c. Stops present a safe and comfortable station environment
</t>
  </si>
  <si>
    <t xml:space="preserve">The indicator is defined as the ratio of land consumption rate to population growth rate.
This indicator requires defining the two components of population growth and land consumption rate. Computing the population growth rate is more straightforward and more readily available, while land consumption rate is slightly challenging, and requires the use of new techniques. In estimating the land consumption rate, one needs to define what constitutes “consumption” of land since this may cover aspects of “consumed” or “preserved” or available for “development” for cases such as land occupied by wetlands. Secondly, there is not one unequivocal measure of whether land that is being developed is truly “newly-developed” (or vacant) land, or if it is at least partially “redeveloped”. As a result, the percentage of current total urban land that was newly developed (consumed) will be used as a measure of the land consumption rate. The fully developed area is also sometimes referred to as built up area.
</t>
  </si>
  <si>
    <t>Civil society organizations (CSOs) make a difference in international development. They provide development services and humanitarian relief, innovate in service delivery, build local capacity and advocate with and for the poor. Acting alone, however, their impact is limited in scope, scale and sustainability. CSOs need to engage in government policy processes more effectively. The development of sustainable human settlements calls for the active engagement of all key stakeholders with particular attention to project/programme beneficiaries and vulnerable groups.  Therefore local and national governments should strive to: a) facilitate and protect people’s participation and civic engagement through independent civil society organizations that can be from diverse backgrounds - local, national, and international; b) promote civic and human rights education and training programmes to make urban residents aware of their rights and the changing roles of diverse women, men, and young women and men in urban settings; c) remove the barriers that block participation of socially marginalized groups and promote non-discrimination and the full and equal participation of women, young men and women and marginalized groups. To monitor this indicator fully, it is important to define cities as unique entities and define what constitutes direct participation structures of civil society. Urban planning and management are more clear concepts that UN-Habitat has worked on developing for the last few decades and these are well articulated in the urban agenda documents. Experts who have worked on the methodological developments of this indicator have there put forth the below definitions to help guide the work on this indicator.</t>
  </si>
  <si>
    <t>Total funding from government (central, regional, local), private sources (household, corporate &amp;sponsorship and international sources) in the preservation, protection and conservation of cultural and/or natural heritage for a given year per capita. The results should be express in Purchasing Power Parities (PPP) in constant $.</t>
  </si>
  <si>
    <t xml:space="preserve">Direct economic loss: the monetary value of total or partial destruction of physical assets existing in the affected area. Direct economic loss is nearly equivalent to physical damage.
[a] An open-ended intergovernmental expert working group on indicators and terminology relating to disaster risk reduction established by the General Assembly (resolution 69/284) is developing a set of indicators to measure global progress in the implementation of the Sendai Framework. These indicators will eventually reflect the agreements on the Sendai Framework indicators.
</t>
  </si>
  <si>
    <t xml:space="preserve">SDG 11.6 targets an improved environmental performance of cities and SDG indicator 11.6.1 measures the progress of the performance of a city’s municipal solid waste management. It quantifies the parameters listed below, which are essential for planning and implementing sustainable Municipal Solid Waste (MSW). In most cases, these variables are generally compatible with those collected through the UNSD/UNEP Questionnaire on Environment Statistics (waste section).
a) Total MSW generated in the city (tonnes/day)
b) Total MSW collected in the city (tonnes/day)
c) Proportion of population with access to basic MSW collection services in the city (%)
d) Total MSW managed in controlled facilities in the city (tonnes/day)
e) MSW composition
It is important to realize that part (b) total MSW collected and (c) proportion of the population with access to basic MSW collection services are two different concepts. While part (b) refers to amounts of waste reaching waste management facilities, part (c) considers the population who receive waste collection services. In some cities it is common to dump waste ‘collected’ from households into the surrounding areas instead of transporting it to a disposal or recovery facility. In this case the household has waste collection services, but the collected waste is polluting the environment. Therefore, it is possible that a city has a high proportion of population with access to basic waste collection services, but the amount of MSW collected and transported to waste management facilities is low. 
</t>
  </si>
  <si>
    <t>Indicator 11.7.1 has several interesting concepts that required global consultations and consensus. These include; built-up area, cities, open spaces for public use, etc. As a custodian agency, UN-Habitat has worked on these concepts along with several other partners.</t>
  </si>
  <si>
    <t xml:space="preserve">Number of persons who have been victims of physical harassment and/or sexual harassment, as a percentage of the total population of the relevant area. </t>
  </si>
  <si>
    <t xml:space="preserve">National Urban Policies and regional development plans: 
A National Urban Policy (NUP) is defined as a coherent set of decisions or principle of actions derived through a deliberate government led process of coordinating and rallying various actors for a common vision and goal that will promote more transformative, productive, inclusive, and resilient urban development for the long term 
This standard definition is extended and adapted to country contexts and may include, where applicable terms such as National Urban Plan, Framework, or Strategyas long as they are aligned with the above qualifiers. 
Similarly, regional development plans follow the same definition, only applied at the subnational level. 
</t>
  </si>
  <si>
    <t>[a] An open-ended intergovernmental expert working group on indicators and terminology relating to disaster risk reduction established by the General Assembly (resolution 69/284) is developing a set of indicators to measure global progress in the implementation of the Sendai Framework. These indicators will eventually reflect the agreements on the Sendai Framework indicators.</t>
  </si>
  <si>
    <t>NCCR</t>
  </si>
  <si>
    <t>data available by sex, age, location etc</t>
  </si>
  <si>
    <t>linked to Nat.Dev.Plan (2017-2021)</t>
  </si>
  <si>
    <t>linked to Nat.Dev.Plan (2022-2026)</t>
  </si>
  <si>
    <t>link MSDCF</t>
  </si>
  <si>
    <t>national 'approved ' indicator: yes =1/No =0</t>
  </si>
  <si>
    <t>location</t>
  </si>
  <si>
    <t>Census 2014/2018</t>
  </si>
  <si>
    <t>2014/2018</t>
  </si>
  <si>
    <t>2018/2014</t>
  </si>
  <si>
    <t>GBS/IDB</t>
  </si>
  <si>
    <t>this indicator can be composed by data aggregation from min Fin/ Environment NGO/ Nimos. Please ask if data Is readily avalilable</t>
  </si>
  <si>
    <t xml:space="preserve">indicator is not calculated yet as indicated in def. </t>
  </si>
  <si>
    <t>ask for disagregated data/ def . Is not fully covered</t>
  </si>
  <si>
    <t>new publ in dec 2022</t>
  </si>
  <si>
    <t>Indicator</t>
  </si>
  <si>
    <t>Definition</t>
  </si>
  <si>
    <t>Yes =2; partial=1 / NO=0</t>
  </si>
  <si>
    <t>Administrative data</t>
  </si>
  <si>
    <t>National</t>
  </si>
  <si>
    <t>Regional</t>
  </si>
  <si>
    <t>Ministry PW-waste Management</t>
  </si>
  <si>
    <t>Ministry Juspol / police crime data</t>
  </si>
  <si>
    <t>Census pub/ IDB report, 2016</t>
  </si>
  <si>
    <t>Gender publication/ SFR MICS 2019/ IDB_GBA</t>
  </si>
  <si>
    <t>Environment statistics</t>
  </si>
  <si>
    <t>Ministry JusPol/ Ministry HA</t>
  </si>
  <si>
    <t>Secretary of the president</t>
  </si>
  <si>
    <t>Sozavo/Ministry Finance</t>
  </si>
  <si>
    <t>Ministry Finance</t>
  </si>
  <si>
    <t>No data available</t>
  </si>
  <si>
    <t>NCCR/ Secretary President</t>
  </si>
  <si>
    <t>Source: Census 2012</t>
  </si>
  <si>
    <r>
      <t>The mean annual concentration of fine suspended particles of less than 2.5 microns in diameters (PM2.5) is a common measure of air pollution. The mean is a population-weighted average for urban population in a country, and is expressed in micrograms per cubic meter [g/m</t>
    </r>
    <r>
      <rPr>
        <vertAlign val="superscript"/>
        <sz val="12"/>
        <color theme="1"/>
        <rFont val="Times New Roman"/>
        <family val="1"/>
      </rPr>
      <t>3</t>
    </r>
    <r>
      <rPr>
        <sz val="12"/>
        <color theme="1"/>
        <rFont val="Times New Roman"/>
        <family val="1"/>
      </rPr>
      <t>].</t>
    </r>
  </si>
  <si>
    <t xml:space="preserve">suggestion for proxy indicator </t>
  </si>
  <si>
    <t xml:space="preserve">see SDG indicators 5.1.2 and 5.2.3 and 16.3.1 </t>
  </si>
  <si>
    <t>p35b</t>
  </si>
  <si>
    <t>woonverblijf</t>
  </si>
  <si>
    <t>Freq.</t>
  </si>
  <si>
    <t>Percent</t>
  </si>
  <si>
    <t>Cum.</t>
  </si>
  <si>
    <t>Total</t>
  </si>
  <si>
    <t>TENURE , Ownership/ entitlement  of the dwelling</t>
  </si>
  <si>
    <t>Ownership of a household member</t>
  </si>
  <si>
    <t xml:space="preserve">Rental from the government </t>
  </si>
  <si>
    <t xml:space="preserve">Rental from the private company </t>
  </si>
  <si>
    <t xml:space="preserve">Semi ownership based on loan arrangement (huurkoop) </t>
  </si>
  <si>
    <t>No rental, free from government</t>
  </si>
  <si>
    <t>No rental, free from private company</t>
  </si>
  <si>
    <t xml:space="preserve">Illegal occupation </t>
  </si>
  <si>
    <t xml:space="preserve">Other </t>
  </si>
  <si>
    <t>don't know</t>
  </si>
  <si>
    <t>No answer</t>
  </si>
  <si>
    <t xml:space="preserve">Number of transport vehicles </t>
  </si>
  <si>
    <t xml:space="preserve">number of vehicles </t>
  </si>
  <si>
    <t>Year</t>
  </si>
  <si>
    <t>Type  Disaster</t>
  </si>
  <si>
    <t>Estimated Population</t>
  </si>
  <si>
    <t>Ratio per 100,000 personen/</t>
  </si>
  <si>
    <t>Heavy storm and  rainfall</t>
  </si>
  <si>
    <t>Flood, Heavy storm</t>
  </si>
  <si>
    <t>300+</t>
  </si>
  <si>
    <t>Heavy Storm</t>
  </si>
  <si>
    <t>-</t>
  </si>
  <si>
    <t>Waste type</t>
  </si>
  <si>
    <t>Household Waste</t>
  </si>
  <si>
    <t>Agricultural Waste</t>
  </si>
  <si>
    <t xml:space="preserve"> Enterprise Waste</t>
  </si>
  <si>
    <t>Expired Foodstuff</t>
  </si>
  <si>
    <t>Hospital Waste</t>
  </si>
  <si>
    <t>Asbestos</t>
  </si>
  <si>
    <t>Glass Waste</t>
  </si>
  <si>
    <t>Waste of Fish and Meat</t>
  </si>
  <si>
    <t>Tires</t>
  </si>
  <si>
    <t>linked to RP</t>
  </si>
  <si>
    <t>Households with access to transport type</t>
  </si>
  <si>
    <t xml:space="preserve">Total </t>
  </si>
  <si>
    <t>No</t>
  </si>
  <si>
    <t xml:space="preserve"> unknown</t>
  </si>
  <si>
    <t xml:space="preserve">Bycicle </t>
  </si>
  <si>
    <t>moped/scooter</t>
  </si>
  <si>
    <t>motorcycle</t>
  </si>
  <si>
    <t>van/ car</t>
  </si>
  <si>
    <t>bus 8persons or more (public/private transport )</t>
  </si>
  <si>
    <t>pick up /truck</t>
  </si>
  <si>
    <t>ATV</t>
  </si>
  <si>
    <t>boat (motor)</t>
  </si>
  <si>
    <t>kayak/canoe</t>
  </si>
  <si>
    <t xml:space="preserve">Source : Census 2014, Vol 3, page </t>
  </si>
  <si>
    <t>Yes (%)</t>
  </si>
  <si>
    <t>No (%)</t>
  </si>
  <si>
    <t>Source: 10% Census sample, 2012</t>
  </si>
  <si>
    <t>Suriname did prepare a National Disaster Strategy that is in line with the Sendai framework but it is now at the stage to awaiting approval</t>
  </si>
  <si>
    <t>Suriname did prepare a National Disaster Strategy, but it is now at the stage to awaiting approval</t>
  </si>
  <si>
    <t>House ownership by area, 2022</t>
  </si>
  <si>
    <t>House Ownership form</t>
  </si>
  <si>
    <t>Urban</t>
  </si>
  <si>
    <t>Rural Coastal</t>
  </si>
  <si>
    <t>Rural Interior</t>
  </si>
  <si>
    <t>Owned (with Mortgage)</t>
  </si>
  <si>
    <t>Owned (without Mortgage)</t>
  </si>
  <si>
    <t>Inheritance</t>
  </si>
  <si>
    <t>Rented room in larger dwelling</t>
  </si>
  <si>
    <t>Private rented/Leased</t>
  </si>
  <si>
    <t>Squatted</t>
  </si>
  <si>
    <t>Rent-free</t>
  </si>
  <si>
    <t>Source: Suriname Survey on Living Conditions, 2022</t>
  </si>
  <si>
    <t xml:space="preserve">Retrieved from: </t>
  </si>
  <si>
    <t>Report: Technical Note, Proxy Means Test as tool for Social Targeting and Poverty Reduction; Update PMT-2024 with a focus on Interior (2025)</t>
  </si>
  <si>
    <t>Census 2024 is ongoing and therefore more data will be available in a later stadium</t>
  </si>
  <si>
    <t>Table : Population Affected by a Natural Disaster by district, 2013-2019</t>
  </si>
  <si>
    <r>
      <t>Dead         A</t>
    </r>
    <r>
      <rPr>
        <b/>
        <vertAlign val="subscript"/>
        <sz val="12"/>
        <color rgb="FF000000"/>
        <rFont val="Times New Roman"/>
        <family val="1"/>
      </rPr>
      <t>2</t>
    </r>
  </si>
  <si>
    <r>
      <t>Injured    A</t>
    </r>
    <r>
      <rPr>
        <b/>
        <vertAlign val="subscript"/>
        <sz val="12"/>
        <color rgb="FF000000"/>
        <rFont val="Times New Roman"/>
        <family val="1"/>
      </rPr>
      <t>3</t>
    </r>
  </si>
  <si>
    <r>
      <t>Affected    B</t>
    </r>
    <r>
      <rPr>
        <b/>
        <vertAlign val="subscript"/>
        <sz val="12"/>
        <color rgb="FF000000"/>
        <rFont val="Times New Roman"/>
        <family val="1"/>
      </rPr>
      <t>1</t>
    </r>
  </si>
  <si>
    <t>Heavy rainfall</t>
  </si>
  <si>
    <t xml:space="preserve"> Floods and storm with heavy winds</t>
  </si>
  <si>
    <t>Floods and storm with heavy wind</t>
  </si>
  <si>
    <t>Source: NCCR, 2022</t>
  </si>
  <si>
    <t>Retrieved from:</t>
  </si>
  <si>
    <t>Registered Heads of Households Affected by a Calamity and  estimated damage in SRD due to Extreme Weather</t>
  </si>
  <si>
    <t>People Affected</t>
  </si>
  <si>
    <t xml:space="preserve"> Estimated Damage </t>
  </si>
  <si>
    <t>GDP</t>
  </si>
  <si>
    <t>Direct economic loss attributed to disasters in relation to global gross domestic product (GDP)</t>
  </si>
  <si>
    <t>(Number)</t>
  </si>
  <si>
    <t>(SRD)</t>
  </si>
  <si>
    <t>SRD (x1000)</t>
  </si>
  <si>
    <t>Source: National Coordination Center for Disaster Relief</t>
  </si>
  <si>
    <t>Table 2.10a</t>
  </si>
  <si>
    <t xml:space="preserve">Note: the data calculation of direct economic loss includes the local GDP and not the Global GDP. </t>
  </si>
  <si>
    <t>Table 13.1</t>
  </si>
  <si>
    <t xml:space="preserve">Source: Ministry of Public Works, Garbage Collection and Processing </t>
  </si>
  <si>
    <t>Suriname’s National Adaptation Plan (NAP) 2019 - 2029 was developed with financial and technical support of the Japan-Caribbean Climate Change Partnership (J-CCCP) Project. The NAP seeks to enable Suriname to conduct comprehensive medium and long-term
climate adaptation planning.The NAP treats disaster risk reduction as a crosscutting and integrative sector, involved in varying
aspects of adaptation planning.The priorities as established within the NAP provide many meaningful entry points for the Country Work Programme and coherence among the agendas.</t>
  </si>
  <si>
    <t xml:space="preserve">Source: </t>
  </si>
  <si>
    <t xml:space="preserve">https://unfccc.int/sites/default/files/resource/NAP-Suriname-2020.pdf </t>
  </si>
  <si>
    <t>The Sendai Framework's Target E intends to boost the number of nations having disaster risk reduction policies. Participating States of the Caribbean Disaster Emergency Management Agency (CDEMA) link their Country Work Programs with the four Sendai Framework priority areas.
This study aims to guide the creation and revision of key national instruments, such as the Country Work Programme, National Adaptation Plan, National Development Strategy, sectoral policies, and supporting instruments for implementing the 2030 Agenda in Suriname.</t>
  </si>
  <si>
    <t xml:space="preserve">https://www.undrr.org/media/91201/download?startDownload=20250311 </t>
  </si>
  <si>
    <t>As for the next phase, Suriname has launched the process of establishing its National Strategy for Disaster Risk Reduction (DRR). The DRR Gap Analysis Workshop in Suriname represents a crucial step towards achieving the 2030 Sustainable Development Agenda and fulfilling national commitments to the Paris Agreement. By fostering collaboration and knowledge exchange among a diverse range of stakeholders, the workshop aimed to initiate the process of developing a Country Work Program (CWP) for Suriname. This initiative seeks to enhance the country's disaster risk management capabilities and integrate climate change adaptation (CCA) into disaster risk reduction (DRR) efforts.</t>
  </si>
  <si>
    <t>https://www.undrr.org/news/suriname-advances-national-disaster-risk-reduction-strategy-ensure-alignment-its-national</t>
  </si>
  <si>
    <t>The Suriname National Disaster Preparedness Baseline Assessment (NDPBA) was completed in a partnership between the Pacific Disaster Center (PDC), the Nationaal Coördinatiecentrum voor Rampenbeheersing (NCCR) and the support of in-country stakeholders.The assessment includes the Risk and Vulnerability Assessment (RVA) and the Disaster Management Analysis (DMA). Multi-hazard exposure, social-economic vulnerabilities, and coping ability are RVA factors. The DMA evaluates six subthemes qualitatively: Enabling Environment, Institutional Arrangements, Disaster Governance Mechanisms, Capabilities and Resources, Capacity Development, and Communication and Information Management. The DMA results frame the RVA findings, offering a complete picture of disaster management. PDC and NCCR used the assessment findings to create a Disaster Risk Reduction 5-Year Action Plan to effectively manage limited resources and identify financing possibilities.The Multi-Annual Development Plan 2022-2026 emphasizes reducing disaster impacts on vulnerable populations and limiting economic losses. The Environmental Framework Act 2020 further strengthens this commitment by establishing the National Environmental Authority, aimed at enhancing climate change adaptation and building disaster-resilient infrastructure. However, the effectiveness of NCCR is hindered by the absence of an approved Disaster Management Law, which is crucial for delineating roles and resources, thus improving disaster preparedness and response across Suriname.</t>
  </si>
  <si>
    <t>https://reliefweb.int/report/suriname/suriname-national-disaster-preparedness-baseline-assessment-data-driven-tool-assessing-risk-and-building-lasting-resilience-ennl</t>
  </si>
  <si>
    <t>Suriname’s National Adaptation Plan (NAP) 2019 - 2029 was developed with financial and technical support of the Japan-Caribbean Climate Change Partnership (J-CCCP) Project. The NAP seeks to enable Suriname to conduct comprehensive medium and long-term climate adaptation planning.The NAP treats disaster risk reduction as a crosscutting and integrative sector, involved in varying aspects of adaptation planning.The priorities as established within the NAP provide many meaningful entry points for the Country Work Programme and coherence among the agendas.</t>
  </si>
  <si>
    <t>National Adaption Plan 2019-2029</t>
  </si>
  <si>
    <t>https://nupdb.urbanpolicyplatform.org/listings/Suriname</t>
  </si>
  <si>
    <t>Source: Urban Policy Platform</t>
  </si>
  <si>
    <t xml:space="preserve">The Multi-Annual Development Plan 2022-2026 outlines the direction, priorities and implementation for the Growth and Modernization phase (the final phase of the government’s term of office) and the years thereafter, and builds on the Recovery Plan 2020-2022. This Development Plan 2022-2026 is therefore a document that is a collection of those choices (or strategies) that must be made in the coming years in order to 1) overcome the various crises in the long run, and 2) move society in the desired direction.
However, the National Urban Policies for Suriname, does not respond to the population dynamics as an SDG11.a.1 qualifier. Suriname NUP does not focus on demographic trends and needs and does not address a spatial coherent territory that includes a balanced system for human settlement. </t>
  </si>
  <si>
    <t>Victim of Assault to Location</t>
  </si>
  <si>
    <t>LAPOP 2022</t>
  </si>
  <si>
    <t>Source: https://www.starnieuws.com/index.php/welcome/index/nieuwsitem/80910</t>
  </si>
  <si>
    <t>Surinamese President Chan Santokhi announced that Suriname will support its fellow CARICOM member state Haiti by participating in a police mission led by Kenya. He emphasized the severe daily violence in Haiti, stating it results in more deaths than the Russia-Ukraine war. The support will occur on three levels: international (via a UN-backed security resolution), regional, and bilateral. Suriname is preparing a trained team from its police and army for deployment. Santokhi stressed the importance of international solidarity, noting that one day Suriname may also need help. Following CARICOM negotiations and the resignation of former Haitian Prime Minister Ariel Henry, Fritz Belizaire now leads Haiti and is expected to establish a timeline for elections and legal reforms. Santokhi highlighted Suriname’s close ties with Haiti, including a significant Haitian community and cooperation in agriculture</t>
  </si>
  <si>
    <t>Age</t>
  </si>
  <si>
    <t>15-29</t>
  </si>
  <si>
    <t>Yes</t>
  </si>
  <si>
    <t>Don't Know</t>
  </si>
  <si>
    <t>N/A</t>
  </si>
  <si>
    <t>Victims of Assault Per Age Group (in %)</t>
  </si>
  <si>
    <t>N</t>
  </si>
  <si>
    <t>30-44</t>
  </si>
  <si>
    <t>45-59</t>
  </si>
  <si>
    <t>60-64</t>
  </si>
  <si>
    <t>65+</t>
  </si>
  <si>
    <t>Source: Lapop, 2023</t>
  </si>
  <si>
    <t>Victims of Assault To Gender (in %)</t>
  </si>
  <si>
    <t>Male</t>
  </si>
  <si>
    <t>Female</t>
  </si>
  <si>
    <t>Gender</t>
  </si>
  <si>
    <t>Location</t>
  </si>
  <si>
    <t>At the House</t>
  </si>
  <si>
    <t>In the Neighborhood</t>
  </si>
  <si>
    <t>At the Workplace</t>
  </si>
  <si>
    <t>Elsewhere in the City</t>
  </si>
  <si>
    <t>Elsewhere in the Country</t>
  </si>
  <si>
    <t>Abroad</t>
  </si>
  <si>
    <t>Victims of Assault To Location (in %)</t>
  </si>
  <si>
    <t>Mode</t>
  </si>
  <si>
    <t>0-14</t>
  </si>
  <si>
    <t>Walking</t>
  </si>
  <si>
    <t>Cycling</t>
  </si>
  <si>
    <t>Public Bus</t>
  </si>
  <si>
    <t>Taxi</t>
  </si>
  <si>
    <t>Private Sector Vehicle</t>
  </si>
  <si>
    <t>Private Car/Motorcycle</t>
  </si>
  <si>
    <t>By Boat</t>
  </si>
  <si>
    <t>Source: Suriname Survey of Living Conditions, 2022</t>
  </si>
  <si>
    <t>Mode of Transportation To Get To School by Sex (in %)</t>
  </si>
  <si>
    <t>Mode of Transportation To Get To School by Age (in %)</t>
  </si>
  <si>
    <t>Mode of Transportation To Get To School by Physical Disability (in %)</t>
  </si>
  <si>
    <t>Total Post-deforestation area, Land Use and Land Cover (LULC) (Classes in ha.)</t>
  </si>
  <si>
    <t>LULC Classes</t>
  </si>
  <si>
    <t>Secondary Vegetation</t>
  </si>
  <si>
    <t>Urban Areas</t>
  </si>
  <si>
    <t>Inifrastructure</t>
  </si>
  <si>
    <t>Mining</t>
  </si>
  <si>
    <t>Agriculture</t>
  </si>
  <si>
    <t>Pasture</t>
  </si>
  <si>
    <t>Other Land</t>
  </si>
  <si>
    <t>Burned Areas</t>
  </si>
  <si>
    <t>2000-2015</t>
  </si>
  <si>
    <t>2000-2017</t>
  </si>
  <si>
    <t>2000-2019</t>
  </si>
  <si>
    <t>2000-2021</t>
  </si>
  <si>
    <t>Source: Foundation for Forest Management and Production Control</t>
  </si>
  <si>
    <t>Foundation for Forest Management and Production Control</t>
  </si>
  <si>
    <t xml:space="preserve">LULC classes by the Foundation for Forest Management and Production Contro </t>
  </si>
  <si>
    <t xml:space="preserve">Ministry of Regional Development </t>
  </si>
  <si>
    <t>https://statistics-suriname.org/wp-content/uploads/2024/12/Elfde-Milieustatistieken-pub-dec-2024.pdf</t>
  </si>
  <si>
    <t>Retrieved from: https://statistics-suriname.org/wp-content/uploads/2024/12/Elfde-Milieustatistieken-pub-dec-2024.pdf</t>
  </si>
  <si>
    <t>Table 8.5; Page 202</t>
  </si>
  <si>
    <t>Government of the Republic of Suriname</t>
  </si>
  <si>
    <t>https://www.starnieuws.com/index.php/welcome/index/nieuwsitem/80910</t>
  </si>
  <si>
    <t>Note: Census 2024 is ongoing and therefore data about living conditions will be available in a later stage</t>
  </si>
  <si>
    <r>
      <t xml:space="preserve"> Amount of Waste Disposed in m</t>
    </r>
    <r>
      <rPr>
        <b/>
        <vertAlign val="superscript"/>
        <sz val="10"/>
        <rFont val="Times New Roman"/>
        <family val="1"/>
      </rPr>
      <t>3</t>
    </r>
    <r>
      <rPr>
        <b/>
        <sz val="10"/>
        <rFont val="Times New Roman"/>
        <family val="1"/>
      </rPr>
      <t>, 2015-2021</t>
    </r>
  </si>
  <si>
    <r>
      <t>11.a.1 Number of countries that have national urban policies or regional development plans that (</t>
    </r>
    <r>
      <rPr>
        <b/>
        <i/>
        <sz val="12"/>
        <rFont val="Times New Roman"/>
        <family val="1"/>
      </rPr>
      <t>a</t>
    </r>
    <r>
      <rPr>
        <b/>
        <sz val="12"/>
        <rFont val="Times New Roman"/>
        <family val="1"/>
      </rPr>
      <t>) respond to population dynamics; (</t>
    </r>
    <r>
      <rPr>
        <b/>
        <i/>
        <sz val="12"/>
        <rFont val="Times New Roman"/>
        <family val="1"/>
      </rPr>
      <t>b</t>
    </r>
    <r>
      <rPr>
        <b/>
        <sz val="12"/>
        <rFont val="Times New Roman"/>
        <family val="1"/>
      </rPr>
      <t>) ensure balanced territorial development; and (</t>
    </r>
    <r>
      <rPr>
        <b/>
        <i/>
        <sz val="12"/>
        <rFont val="Times New Roman"/>
        <family val="1"/>
      </rPr>
      <t>c</t>
    </r>
    <r>
      <rPr>
        <b/>
        <sz val="12"/>
        <rFont val="Times New Roman"/>
        <family val="1"/>
      </rPr>
      <t>) increase local fiscal space</t>
    </r>
  </si>
  <si>
    <t>Census/MICS/HBS/ SSLC 2022</t>
  </si>
  <si>
    <t>Census/ IDB living survey 2022</t>
  </si>
  <si>
    <t>2014/2016/2022</t>
  </si>
  <si>
    <r>
      <t>The mean annual concentration of fine suspended particles of less than 2.5 microns in diameters (PM2.5) is a common measure of air pollution. The mean is a population-weighted average for urban population in a country, and is expressed in micrograms per cubic meter [g/m</t>
    </r>
    <r>
      <rPr>
        <vertAlign val="superscript"/>
        <sz val="11"/>
        <rFont val="Times New Roman"/>
        <family val="1"/>
      </rPr>
      <t>3</t>
    </r>
    <r>
      <rPr>
        <sz val="11"/>
        <rFont val="Times New Roman"/>
        <family val="1"/>
      </rPr>
      <t>].</t>
    </r>
  </si>
  <si>
    <t>MICS/ IDB data 2018/ LAPOP 2022</t>
  </si>
  <si>
    <t>Ministry JusPol/ Ministry HA/ Through Interviews</t>
  </si>
  <si>
    <r>
      <t>11.a.1 Number of countries that have national urban policies or regional development plans that (</t>
    </r>
    <r>
      <rPr>
        <i/>
        <sz val="11"/>
        <rFont val="Times New Roman"/>
        <family val="1"/>
      </rPr>
      <t>a</t>
    </r>
    <r>
      <rPr>
        <sz val="11"/>
        <rFont val="Times New Roman"/>
        <family val="1"/>
      </rPr>
      <t>) respond to population dynamics; (</t>
    </r>
    <r>
      <rPr>
        <i/>
        <sz val="11"/>
        <rFont val="Times New Roman"/>
        <family val="1"/>
      </rPr>
      <t>b</t>
    </r>
    <r>
      <rPr>
        <sz val="11"/>
        <rFont val="Times New Roman"/>
        <family val="1"/>
      </rPr>
      <t>) ensure balanced territorial development; and (</t>
    </r>
    <r>
      <rPr>
        <i/>
        <sz val="11"/>
        <rFont val="Times New Roman"/>
        <family val="1"/>
      </rPr>
      <t>c</t>
    </r>
    <r>
      <rPr>
        <sz val="11"/>
        <rFont val="Times New Roman"/>
        <family val="1"/>
      </rPr>
      <t>) increase local fiscal space</t>
    </r>
  </si>
  <si>
    <t>Table 2.10; Page 52</t>
  </si>
  <si>
    <t>Deforestation rate (%) over the Monitoring Periods 2000-2023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</si>
</sst>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_(* #,##0_);_(* \(#,##0\);_(* &quot;-&quot;??_);_(@_)"/>
    <numFmt numFmtId="166" formatCode="0.0"/>
  </numFmts>
  <fonts count="33" x14ac:knownFonts="1">
    <font>
      <sz val="12"/>
      <color theme="1"/>
      <name val="Calibri"/>
      <family val="2"/>
      <scheme val="minor"/>
    </font>
    <font>
      <u/>
      <sz val="12"/>
      <color theme="11"/>
      <name val="Calibri"/>
      <family val="2"/>
      <scheme val="minor"/>
    </font>
    <font>
      <sz val="10"/>
      <color rgb="FF000000"/>
      <name val="Times New Roman"/>
      <family val="1"/>
    </font>
    <font>
      <b/>
      <sz val="11"/>
      <name val="Times New Roman"/>
      <family val="1"/>
    </font>
    <font>
      <sz val="11"/>
      <name val="Times New Roman"/>
      <family val="1"/>
    </font>
    <font>
      <strike/>
      <sz val="11"/>
      <name val="Times New Roman"/>
      <family val="1"/>
    </font>
    <font>
      <i/>
      <sz val="12"/>
      <color theme="1"/>
      <name val="Times New Roman"/>
      <family val="1"/>
    </font>
    <font>
      <b/>
      <sz val="12"/>
      <name val="Times New Roman"/>
      <family val="1"/>
    </font>
    <font>
      <sz val="12"/>
      <color theme="1"/>
      <name val="Times New Roman"/>
      <family val="1"/>
    </font>
    <font>
      <b/>
      <sz val="12"/>
      <color theme="1"/>
      <name val="Times New Roman"/>
      <family val="1"/>
    </font>
    <font>
      <sz val="12"/>
      <name val="Times New Roman"/>
      <family val="1"/>
    </font>
    <font>
      <vertAlign val="superscript"/>
      <sz val="12"/>
      <color theme="1"/>
      <name val="Times New Roman"/>
      <family val="1"/>
    </font>
    <font>
      <sz val="12"/>
      <color theme="1"/>
      <name val="Calibri"/>
      <family val="2"/>
      <scheme val="minor"/>
    </font>
    <font>
      <u/>
      <sz val="12"/>
      <color theme="10"/>
      <name val="Calibri"/>
      <family val="2"/>
      <scheme val="minor"/>
    </font>
    <font>
      <b/>
      <sz val="12"/>
      <color rgb="FF000000"/>
      <name val="Times New Roman"/>
      <family val="1"/>
    </font>
    <font>
      <b/>
      <vertAlign val="subscript"/>
      <sz val="12"/>
      <color rgb="FF000000"/>
      <name val="Times New Roman"/>
      <family val="1"/>
    </font>
    <font>
      <sz val="12"/>
      <color rgb="FFFF0066"/>
      <name val="Times New Roman"/>
      <family val="1"/>
    </font>
    <font>
      <sz val="12"/>
      <name val="Calibri"/>
      <family val="2"/>
      <scheme val="minor"/>
    </font>
    <font>
      <i/>
      <sz val="12"/>
      <name val="Times New Roman"/>
      <family val="1"/>
    </font>
    <font>
      <sz val="9"/>
      <name val="Courier New"/>
      <family val="3"/>
    </font>
    <font>
      <b/>
      <sz val="10"/>
      <name val="Times New Roman"/>
      <family val="1"/>
    </font>
    <font>
      <sz val="10"/>
      <name val="Times New Roman"/>
      <family val="1"/>
    </font>
    <font>
      <sz val="11"/>
      <name val="Calibri"/>
      <family val="2"/>
      <scheme val="minor"/>
    </font>
    <font>
      <u/>
      <sz val="10"/>
      <name val="Times New Roman"/>
      <family val="1"/>
    </font>
    <font>
      <u/>
      <sz val="12"/>
      <name val="Times New Roman"/>
      <family val="1"/>
    </font>
    <font>
      <b/>
      <vertAlign val="superscript"/>
      <sz val="10"/>
      <name val="Times New Roman"/>
      <family val="1"/>
    </font>
    <font>
      <sz val="9"/>
      <name val="Times New Roman"/>
      <family val="1"/>
    </font>
    <font>
      <b/>
      <i/>
      <sz val="12"/>
      <name val="Times New Roman"/>
      <family val="1"/>
    </font>
    <font>
      <u/>
      <sz val="12"/>
      <name val="Calibri"/>
      <family val="2"/>
      <scheme val="minor"/>
    </font>
    <font>
      <u/>
      <sz val="11"/>
      <name val="Times New Roman"/>
      <family val="1"/>
    </font>
    <font>
      <vertAlign val="superscript"/>
      <sz val="11"/>
      <name val="Times New Roman"/>
      <family val="1"/>
    </font>
    <font>
      <i/>
      <sz val="11"/>
      <name val="Times New Roman"/>
      <family val="1"/>
    </font>
    <font>
      <u/>
      <sz val="10"/>
      <name val="Tahoma"/>
      <family val="2"/>
    </font>
  </fonts>
  <fills count="15">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D9D9D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s>
  <cellStyleXfs count="10">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2" fillId="0" borderId="0"/>
    <xf numFmtId="9" fontId="12" fillId="0" borderId="0" applyFont="0" applyFill="0" applyBorder="0" applyAlignment="0" applyProtection="0"/>
    <xf numFmtId="43" fontId="12" fillId="0" borderId="0" applyFont="0" applyFill="0" applyBorder="0" applyAlignment="0" applyProtection="0"/>
    <xf numFmtId="0" fontId="13" fillId="0" borderId="0" applyNumberFormat="0" applyFill="0" applyBorder="0" applyAlignment="0" applyProtection="0"/>
  </cellStyleXfs>
  <cellXfs count="171">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xf numFmtId="0" fontId="7" fillId="4" borderId="1" xfId="0" applyFont="1" applyFill="1" applyBorder="1" applyAlignment="1">
      <alignment horizontal="left" vertical="center" wrapText="1" indent="1"/>
    </xf>
    <xf numFmtId="0" fontId="8" fillId="0" borderId="1" xfId="0" applyFont="1" applyBorder="1" applyAlignment="1">
      <alignment vertical="top" wrapText="1"/>
    </xf>
    <xf numFmtId="0" fontId="9" fillId="4" borderId="1" xfId="0" applyFont="1" applyFill="1" applyBorder="1" applyAlignment="1">
      <alignment horizontal="left" vertical="center" wrapText="1" indent="1"/>
    </xf>
    <xf numFmtId="0" fontId="8" fillId="0" borderId="0" xfId="0" applyFont="1"/>
    <xf numFmtId="0" fontId="10" fillId="0" borderId="0" xfId="0" applyFont="1"/>
    <xf numFmtId="0" fontId="8" fillId="0" borderId="1" xfId="0" applyFont="1" applyBorder="1" applyAlignment="1">
      <alignment vertical="center" wrapText="1"/>
    </xf>
    <xf numFmtId="0" fontId="8" fillId="0" borderId="1" xfId="0" applyFont="1" applyBorder="1" applyAlignment="1">
      <alignment wrapText="1"/>
    </xf>
    <xf numFmtId="0" fontId="9" fillId="4" borderId="1" xfId="0" applyFont="1" applyFill="1" applyBorder="1" applyAlignment="1">
      <alignment vertical="center" wrapText="1"/>
    </xf>
    <xf numFmtId="0" fontId="8" fillId="0" borderId="1" xfId="0" applyFont="1" applyBorder="1" applyAlignment="1">
      <alignment horizontal="left" vertical="center" wrapText="1" indent="1"/>
    </xf>
    <xf numFmtId="3" fontId="0" fillId="0" borderId="0" xfId="0" applyNumberFormat="1"/>
    <xf numFmtId="0" fontId="0" fillId="0" borderId="5" xfId="0" applyBorder="1"/>
    <xf numFmtId="0" fontId="0" fillId="0" borderId="9" xfId="0" applyBorder="1" applyAlignment="1">
      <alignment wrapText="1"/>
    </xf>
    <xf numFmtId="0" fontId="0" fillId="0" borderId="10" xfId="0" applyBorder="1"/>
    <xf numFmtId="0" fontId="0" fillId="0" borderId="11" xfId="0" applyBorder="1"/>
    <xf numFmtId="0" fontId="0" fillId="0" borderId="9" xfId="0" applyBorder="1"/>
    <xf numFmtId="3" fontId="0" fillId="0" borderId="10" xfId="0" applyNumberFormat="1" applyBorder="1"/>
    <xf numFmtId="0" fontId="0" fillId="0" borderId="12" xfId="0" applyBorder="1"/>
    <xf numFmtId="0" fontId="0" fillId="0" borderId="13" xfId="0" applyBorder="1"/>
    <xf numFmtId="0" fontId="0" fillId="8" borderId="0" xfId="0" applyFill="1"/>
    <xf numFmtId="0" fontId="0" fillId="9" borderId="0" xfId="0" applyFill="1"/>
    <xf numFmtId="0" fontId="8" fillId="8" borderId="0" xfId="0" applyFont="1" applyFill="1"/>
    <xf numFmtId="0" fontId="6" fillId="8" borderId="0" xfId="0" applyFont="1" applyFill="1"/>
    <xf numFmtId="0" fontId="0" fillId="8" borderId="9" xfId="0" applyFill="1" applyBorder="1"/>
    <xf numFmtId="0" fontId="0" fillId="8" borderId="10" xfId="0" applyFill="1" applyBorder="1"/>
    <xf numFmtId="0" fontId="0" fillId="8" borderId="11" xfId="0" applyFill="1" applyBorder="1"/>
    <xf numFmtId="0" fontId="0" fillId="0" borderId="2" xfId="0" applyBorder="1"/>
    <xf numFmtId="0" fontId="0" fillId="0" borderId="7" xfId="0" applyBorder="1"/>
    <xf numFmtId="9" fontId="0" fillId="0" borderId="10" xfId="7" applyFont="1" applyBorder="1"/>
    <xf numFmtId="0" fontId="0" fillId="0" borderId="15" xfId="0" applyBorder="1"/>
    <xf numFmtId="9" fontId="0" fillId="0" borderId="2" xfId="7" applyFont="1" applyBorder="1"/>
    <xf numFmtId="9" fontId="0" fillId="0" borderId="3" xfId="7" applyFont="1" applyBorder="1"/>
    <xf numFmtId="9" fontId="0" fillId="0" borderId="0" xfId="7" applyFont="1" applyBorder="1"/>
    <xf numFmtId="9" fontId="0" fillId="0" borderId="13" xfId="7" applyFont="1" applyBorder="1"/>
    <xf numFmtId="0" fontId="0" fillId="0" borderId="4" xfId="0" applyBorder="1"/>
    <xf numFmtId="9" fontId="0" fillId="0" borderId="5" xfId="7" applyFont="1" applyBorder="1"/>
    <xf numFmtId="9" fontId="0" fillId="0" borderId="14" xfId="7" applyFont="1" applyBorder="1"/>
    <xf numFmtId="0" fontId="0" fillId="0" borderId="14" xfId="0" applyBorder="1"/>
    <xf numFmtId="0" fontId="0" fillId="0" borderId="1" xfId="0" applyBorder="1"/>
    <xf numFmtId="0" fontId="9" fillId="10" borderId="1" xfId="0" applyFont="1" applyFill="1" applyBorder="1" applyAlignment="1">
      <alignment horizontal="center" wrapText="1"/>
    </xf>
    <xf numFmtId="0" fontId="14" fillId="10" borderId="1" xfId="0" applyFont="1" applyFill="1" applyBorder="1" applyAlignment="1">
      <alignment horizontal="center" wrapText="1"/>
    </xf>
    <xf numFmtId="0" fontId="13" fillId="0" borderId="0" xfId="9"/>
    <xf numFmtId="0" fontId="17" fillId="0" borderId="0" xfId="0" applyFont="1"/>
    <xf numFmtId="0" fontId="10" fillId="0" borderId="1" xfId="0" applyFont="1" applyBorder="1" applyAlignment="1">
      <alignment vertical="top" wrapText="1"/>
    </xf>
    <xf numFmtId="0" fontId="18" fillId="0" borderId="0" xfId="0" applyFont="1"/>
    <xf numFmtId="0" fontId="19" fillId="0" borderId="5" xfId="0" applyFont="1" applyBorder="1" applyAlignment="1">
      <alignment vertical="center"/>
    </xf>
    <xf numFmtId="0" fontId="17" fillId="0" borderId="5" xfId="0" applyFont="1" applyBorder="1"/>
    <xf numFmtId="0" fontId="19" fillId="0" borderId="0" xfId="0" applyFont="1" applyAlignment="1">
      <alignment vertical="center"/>
    </xf>
    <xf numFmtId="3" fontId="17" fillId="0" borderId="0" xfId="0" applyNumberFormat="1" applyFont="1"/>
    <xf numFmtId="0" fontId="3" fillId="4" borderId="1" xfId="0" applyFont="1" applyFill="1" applyBorder="1" applyAlignment="1">
      <alignment horizontal="left" vertical="center" wrapText="1"/>
    </xf>
    <xf numFmtId="0" fontId="3" fillId="4" borderId="1" xfId="0" applyFont="1" applyFill="1" applyBorder="1" applyAlignment="1">
      <alignment horizontal="justify" vertical="center"/>
    </xf>
    <xf numFmtId="0" fontId="3" fillId="0" borderId="1" xfId="0" applyFont="1" applyBorder="1" applyAlignment="1">
      <alignment horizontal="left" vertical="center" wrapText="1"/>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0" fontId="19" fillId="9" borderId="0" xfId="0" applyFont="1" applyFill="1" applyAlignment="1">
      <alignment vertical="center"/>
    </xf>
    <xf numFmtId="0" fontId="17" fillId="9" borderId="0" xfId="0" applyFont="1" applyFill="1"/>
    <xf numFmtId="0" fontId="21" fillId="0" borderId="0" xfId="0" applyFont="1"/>
    <xf numFmtId="3" fontId="17" fillId="0" borderId="5" xfId="0" applyNumberFormat="1" applyFont="1" applyBorder="1"/>
    <xf numFmtId="0" fontId="7" fillId="9" borderId="1" xfId="0" applyFont="1" applyFill="1" applyBorder="1" applyAlignment="1">
      <alignment horizontal="center"/>
    </xf>
    <xf numFmtId="0" fontId="7" fillId="12" borderId="1" xfId="0" applyFont="1" applyFill="1" applyBorder="1" applyAlignment="1">
      <alignment horizontal="center"/>
    </xf>
    <xf numFmtId="0" fontId="7" fillId="0" borderId="1" xfId="0" applyFont="1" applyBorder="1" applyAlignment="1">
      <alignment horizontal="left"/>
    </xf>
    <xf numFmtId="0" fontId="10" fillId="0" borderId="1" xfId="0" applyFont="1" applyBorder="1" applyAlignment="1">
      <alignment horizontal="center"/>
    </xf>
    <xf numFmtId="0" fontId="10" fillId="12" borderId="1" xfId="0" applyFont="1" applyFill="1" applyBorder="1" applyAlignment="1">
      <alignment horizontal="center"/>
    </xf>
    <xf numFmtId="3" fontId="10" fillId="0" borderId="1" xfId="0" applyNumberFormat="1" applyFont="1" applyBorder="1" applyAlignment="1">
      <alignment horizontal="center"/>
    </xf>
    <xf numFmtId="0" fontId="7" fillId="9" borderId="1" xfId="0" applyFont="1" applyFill="1" applyBorder="1"/>
    <xf numFmtId="4" fontId="10" fillId="9" borderId="1" xfId="0" applyNumberFormat="1" applyFont="1" applyFill="1" applyBorder="1" applyAlignment="1">
      <alignment horizontal="center"/>
    </xf>
    <xf numFmtId="4" fontId="10" fillId="12" borderId="1" xfId="0" applyNumberFormat="1" applyFont="1" applyFill="1" applyBorder="1" applyAlignment="1">
      <alignment horizontal="center"/>
    </xf>
    <xf numFmtId="2" fontId="10" fillId="9" borderId="1" xfId="0" applyNumberFormat="1" applyFont="1" applyFill="1" applyBorder="1" applyAlignment="1">
      <alignment horizontal="center"/>
    </xf>
    <xf numFmtId="2" fontId="10" fillId="12" borderId="1" xfId="0" applyNumberFormat="1" applyFont="1" applyFill="1" applyBorder="1" applyAlignment="1">
      <alignment horizontal="center"/>
    </xf>
    <xf numFmtId="0" fontId="3" fillId="9" borderId="1" xfId="0" applyFont="1" applyFill="1" applyBorder="1" applyAlignment="1">
      <alignment horizontal="left"/>
    </xf>
    <xf numFmtId="0" fontId="3" fillId="9" borderId="1" xfId="0" applyFont="1" applyFill="1" applyBorder="1" applyAlignment="1">
      <alignment horizontal="center"/>
    </xf>
    <xf numFmtId="0" fontId="3" fillId="0" borderId="1" xfId="0" applyFont="1" applyBorder="1" applyAlignment="1">
      <alignment horizontal="left"/>
    </xf>
    <xf numFmtId="0" fontId="4" fillId="0" borderId="1" xfId="0" applyFont="1" applyBorder="1" applyAlignment="1">
      <alignment horizontal="center"/>
    </xf>
    <xf numFmtId="0" fontId="4" fillId="0" borderId="3" xfId="0" applyFont="1" applyBorder="1" applyAlignment="1">
      <alignment horizontal="left"/>
    </xf>
    <xf numFmtId="0" fontId="22" fillId="0" borderId="0" xfId="0" applyFont="1"/>
    <xf numFmtId="0" fontId="23" fillId="0" borderId="13" xfId="9" applyFont="1" applyFill="1" applyBorder="1" applyAlignment="1">
      <alignment horizontal="left"/>
    </xf>
    <xf numFmtId="0" fontId="4" fillId="0" borderId="0" xfId="0" applyFont="1" applyAlignment="1">
      <alignment horizontal="left"/>
    </xf>
    <xf numFmtId="0" fontId="10" fillId="0" borderId="1" xfId="0" applyFont="1" applyBorder="1" applyAlignment="1">
      <alignment horizontal="center" wrapText="1"/>
    </xf>
    <xf numFmtId="0" fontId="10" fillId="0" borderId="1" xfId="0" applyFont="1" applyBorder="1" applyAlignment="1">
      <alignment horizontal="right" wrapText="1"/>
    </xf>
    <xf numFmtId="3" fontId="10" fillId="0" borderId="1" xfId="0" applyNumberFormat="1" applyFont="1" applyBorder="1" applyAlignment="1">
      <alignment horizontal="right" wrapText="1"/>
    </xf>
    <xf numFmtId="0" fontId="16" fillId="0" borderId="0" xfId="0" applyFont="1" applyAlignment="1">
      <alignment vertical="top" wrapText="1"/>
    </xf>
    <xf numFmtId="0" fontId="16" fillId="0" borderId="0" xfId="0" applyFont="1" applyAlignment="1">
      <alignment vertical="top"/>
    </xf>
    <xf numFmtId="0" fontId="10" fillId="0" borderId="1" xfId="0" applyFont="1" applyBorder="1" applyAlignment="1">
      <alignment vertical="center" wrapText="1"/>
    </xf>
    <xf numFmtId="0" fontId="21" fillId="10" borderId="1" xfId="0" applyFont="1" applyFill="1" applyBorder="1" applyAlignment="1">
      <alignment horizontal="center" wrapText="1"/>
    </xf>
    <xf numFmtId="0" fontId="21" fillId="14" borderId="1" xfId="0" applyFont="1" applyFill="1" applyBorder="1" applyAlignment="1">
      <alignment horizontal="center" wrapText="1"/>
    </xf>
    <xf numFmtId="0" fontId="21" fillId="0" borderId="1" xfId="0" applyFont="1" applyBorder="1" applyAlignment="1">
      <alignment horizontal="center" wrapText="1"/>
    </xf>
    <xf numFmtId="0" fontId="21" fillId="0" borderId="1" xfId="0" applyFont="1" applyBorder="1" applyAlignment="1">
      <alignment horizontal="right" wrapText="1"/>
    </xf>
    <xf numFmtId="3" fontId="21" fillId="0" borderId="1" xfId="0" applyNumberFormat="1" applyFont="1" applyBorder="1" applyAlignment="1">
      <alignment horizontal="right" wrapText="1"/>
    </xf>
    <xf numFmtId="0" fontId="21" fillId="0" borderId="1" xfId="0" applyFont="1" applyBorder="1" applyAlignment="1">
      <alignment wrapText="1"/>
    </xf>
    <xf numFmtId="164" fontId="21" fillId="0" borderId="1" xfId="7" applyNumberFormat="1" applyFont="1" applyBorder="1" applyAlignment="1">
      <alignment horizontal="center"/>
    </xf>
    <xf numFmtId="165" fontId="21" fillId="0" borderId="1" xfId="8" applyNumberFormat="1" applyFont="1" applyFill="1" applyBorder="1"/>
    <xf numFmtId="0" fontId="24" fillId="0" borderId="0" xfId="9" applyFont="1" applyAlignment="1" applyProtection="1"/>
    <xf numFmtId="0" fontId="10" fillId="12" borderId="0" xfId="0" applyFont="1" applyFill="1"/>
    <xf numFmtId="0" fontId="13" fillId="0" borderId="0" xfId="9" applyAlignment="1" applyProtection="1"/>
    <xf numFmtId="0" fontId="20" fillId="10" borderId="1" xfId="0" applyFont="1" applyFill="1" applyBorder="1" applyAlignment="1">
      <alignment horizontal="center" wrapText="1"/>
    </xf>
    <xf numFmtId="0" fontId="20" fillId="0" borderId="1" xfId="0" applyFont="1" applyBorder="1" applyAlignment="1">
      <alignment horizontal="center" wrapText="1"/>
    </xf>
    <xf numFmtId="3" fontId="20" fillId="0" borderId="1" xfId="0" applyNumberFormat="1" applyFont="1" applyBorder="1" applyAlignment="1">
      <alignment horizontal="right" wrapText="1"/>
    </xf>
    <xf numFmtId="0" fontId="21" fillId="0" borderId="2" xfId="0" applyFont="1" applyBorder="1"/>
    <xf numFmtId="0" fontId="26" fillId="0" borderId="2" xfId="0" applyFont="1" applyBorder="1"/>
    <xf numFmtId="0" fontId="7" fillId="4" borderId="1" xfId="0" applyFont="1" applyFill="1" applyBorder="1" applyAlignment="1">
      <alignment vertical="center" wrapText="1"/>
    </xf>
    <xf numFmtId="0" fontId="10" fillId="0" borderId="1" xfId="0" applyFont="1" applyBorder="1" applyAlignment="1">
      <alignment horizontal="justify" vertical="center"/>
    </xf>
    <xf numFmtId="0" fontId="7" fillId="0" borderId="1" xfId="0" applyFont="1" applyBorder="1"/>
    <xf numFmtId="0" fontId="10" fillId="0" borderId="1" xfId="0" applyFont="1" applyBorder="1"/>
    <xf numFmtId="3" fontId="10" fillId="0" borderId="1" xfId="0" applyNumberFormat="1" applyFont="1" applyBorder="1"/>
    <xf numFmtId="0" fontId="10" fillId="7" borderId="0" xfId="0" applyFont="1" applyFill="1"/>
    <xf numFmtId="3" fontId="7" fillId="9" borderId="1" xfId="0" applyNumberFormat="1" applyFont="1" applyFill="1" applyBorder="1"/>
    <xf numFmtId="166" fontId="10" fillId="0" borderId="1" xfId="0" applyNumberFormat="1" applyFont="1" applyBorder="1"/>
    <xf numFmtId="0" fontId="10" fillId="0" borderId="1" xfId="0" applyFont="1" applyBorder="1" applyAlignment="1">
      <alignment horizontal="justify" wrapText="1"/>
    </xf>
    <xf numFmtId="0" fontId="28" fillId="0" borderId="0" xfId="9" applyFont="1"/>
    <xf numFmtId="0" fontId="10" fillId="0" borderId="1" xfId="0" applyFont="1" applyBorder="1" applyAlignment="1">
      <alignment horizontal="justify"/>
    </xf>
    <xf numFmtId="0" fontId="18" fillId="11" borderId="0" xfId="0" applyFont="1" applyFill="1" applyAlignment="1">
      <alignment wrapText="1"/>
    </xf>
    <xf numFmtId="0" fontId="4" fillId="0" borderId="0" xfId="0" applyFont="1"/>
    <xf numFmtId="0" fontId="29" fillId="0" borderId="0" xfId="9" applyFont="1" applyAlignment="1" applyProtection="1"/>
    <xf numFmtId="0" fontId="4" fillId="0" borderId="0" xfId="0" applyFont="1" applyAlignment="1">
      <alignment vertical="top"/>
    </xf>
    <xf numFmtId="0" fontId="4" fillId="0" borderId="0" xfId="0" applyFont="1" applyAlignment="1">
      <alignment horizontal="center" vertical="center" wrapText="1"/>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3" fillId="6" borderId="1" xfId="0" applyFont="1" applyFill="1" applyBorder="1" applyAlignment="1">
      <alignment horizontal="center" vertical="center"/>
    </xf>
    <xf numFmtId="0" fontId="29" fillId="0" borderId="1" xfId="9" applyFont="1" applyBorder="1" applyAlignment="1">
      <alignment horizontal="center" vertical="center" wrapText="1"/>
    </xf>
    <xf numFmtId="0" fontId="4" fillId="1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2" fillId="0" borderId="1" xfId="9" applyFont="1" applyBorder="1" applyAlignment="1">
      <alignment horizontal="center" vertical="center" wrapText="1"/>
    </xf>
    <xf numFmtId="0" fontId="17" fillId="0" borderId="1" xfId="0" applyFont="1" applyBorder="1" applyAlignment="1">
      <alignment horizontal="right" wrapText="1"/>
    </xf>
    <xf numFmtId="0" fontId="9" fillId="0" borderId="0" xfId="0" applyFont="1"/>
    <xf numFmtId="0" fontId="3"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0" xfId="0" applyFont="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6" borderId="6"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7" fillId="9" borderId="9" xfId="0" applyFont="1" applyFill="1" applyBorder="1" applyAlignment="1">
      <alignment horizontal="center" vertical="center"/>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0" xfId="0" applyFont="1" applyFill="1" applyBorder="1" applyAlignment="1">
      <alignment horizontal="center" vertical="center"/>
    </xf>
    <xf numFmtId="0" fontId="7" fillId="13" borderId="0" xfId="0" applyFont="1" applyFill="1" applyAlignment="1">
      <alignment horizontal="center"/>
    </xf>
    <xf numFmtId="0" fontId="10" fillId="0" borderId="2" xfId="0" applyFont="1" applyBorder="1" applyAlignment="1">
      <alignment horizontal="left"/>
    </xf>
    <xf numFmtId="0" fontId="20" fillId="13" borderId="0" xfId="0" applyFont="1" applyFill="1" applyAlignment="1">
      <alignment horizontal="center" wrapText="1"/>
    </xf>
    <xf numFmtId="0" fontId="21" fillId="10" borderId="1" xfId="0" applyFont="1" applyFill="1" applyBorder="1" applyAlignment="1">
      <alignment horizontal="center" vertical="center" wrapText="1"/>
    </xf>
    <xf numFmtId="0" fontId="21" fillId="14" borderId="1" xfId="0" applyFont="1" applyFill="1" applyBorder="1" applyAlignment="1">
      <alignment horizontal="center" wrapText="1"/>
    </xf>
    <xf numFmtId="0" fontId="20" fillId="0" borderId="5" xfId="0" applyFont="1" applyBorder="1" applyAlignment="1">
      <alignment horizontal="center"/>
    </xf>
    <xf numFmtId="0" fontId="10" fillId="0" borderId="0" xfId="0" applyFont="1" applyAlignment="1">
      <alignment horizontal="left" vertical="top" wrapText="1"/>
    </xf>
    <xf numFmtId="0" fontId="4" fillId="0" borderId="0" xfId="0" applyFont="1" applyAlignment="1">
      <alignment horizontal="left" vertical="top" wrapText="1"/>
    </xf>
  </cellXfs>
  <cellStyles count="10">
    <cellStyle name="Comma" xfId="8" builtinId="3"/>
    <cellStyle name="Followed Hyperlink" xfId="3" builtinId="9" hidden="1"/>
    <cellStyle name="Followed Hyperlink" xfId="4" builtinId="9" hidden="1"/>
    <cellStyle name="Followed Hyperlink" xfId="2" builtinId="9" hidden="1"/>
    <cellStyle name="Followed Hyperlink" xfId="1" builtinId="9" hidden="1"/>
    <cellStyle name="Hyperlink" xfId="9" builtinId="8"/>
    <cellStyle name="Normal" xfId="0" builtinId="0"/>
    <cellStyle name="Normal 2" xfId="5" xr:uid="{00000000-0005-0000-0000-000005000000}"/>
    <cellStyle name="Normal 3" xfId="6" xr:uid="{00000000-0005-0000-0000-000006000000}"/>
    <cellStyle name="Percent" xfId="7" builtinId="5"/>
  </cellStyles>
  <dxfs count="0"/>
  <tableStyles count="0" defaultTableStyle="TableStyleMedium9" defaultPivotStyle="PivotStyleMedium4"/>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639535</xdr:colOff>
      <xdr:row>4</xdr:row>
      <xdr:rowOff>2</xdr:rowOff>
    </xdr:from>
    <xdr:to>
      <xdr:col>3</xdr:col>
      <xdr:colOff>163286</xdr:colOff>
      <xdr:row>21</xdr:row>
      <xdr:rowOff>623</xdr:rowOff>
    </xdr:to>
    <xdr:pic>
      <xdr:nvPicPr>
        <xdr:cNvPr id="2" name="Picture 1">
          <a:extLst>
            <a:ext uri="{FF2B5EF4-FFF2-40B4-BE49-F238E27FC236}">
              <a16:creationId xmlns:a16="http://schemas.microsoft.com/office/drawing/2014/main" id="{1BFB44C6-E452-B05C-34EE-D8D0A76AA7C8}"/>
            </a:ext>
          </a:extLst>
        </xdr:cNvPr>
        <xdr:cNvPicPr>
          <a:picLocks noChangeAspect="1"/>
        </xdr:cNvPicPr>
      </xdr:nvPicPr>
      <xdr:blipFill>
        <a:blip xmlns:r="http://schemas.openxmlformats.org/officeDocument/2006/relationships" r:embed="rId1"/>
        <a:stretch>
          <a:fillRect/>
        </a:stretch>
      </xdr:blipFill>
      <xdr:spPr>
        <a:xfrm>
          <a:off x="639535" y="2598966"/>
          <a:ext cx="8422822" cy="3468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666750</xdr:colOff>
      <xdr:row>32</xdr:row>
      <xdr:rowOff>26040</xdr:rowOff>
    </xdr:to>
    <xdr:pic>
      <xdr:nvPicPr>
        <xdr:cNvPr id="2" name="Picture 1">
          <a:extLst>
            <a:ext uri="{FF2B5EF4-FFF2-40B4-BE49-F238E27FC236}">
              <a16:creationId xmlns:a16="http://schemas.microsoft.com/office/drawing/2014/main" id="{5AAF1897-A12C-B741-952A-CD27C48A1967}"/>
            </a:ext>
          </a:extLst>
        </xdr:cNvPr>
        <xdr:cNvPicPr>
          <a:picLocks noChangeAspect="1"/>
        </xdr:cNvPicPr>
      </xdr:nvPicPr>
      <xdr:blipFill>
        <a:blip xmlns:r="http://schemas.openxmlformats.org/officeDocument/2006/relationships" r:embed="rId1"/>
        <a:stretch>
          <a:fillRect/>
        </a:stretch>
      </xdr:blipFill>
      <xdr:spPr>
        <a:xfrm>
          <a:off x="682625" y="4127500"/>
          <a:ext cx="10985500" cy="55981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605117</xdr:colOff>
      <xdr:row>6</xdr:row>
      <xdr:rowOff>11205</xdr:rowOff>
    </xdr:from>
    <xdr:to>
      <xdr:col>2</xdr:col>
      <xdr:colOff>224118</xdr:colOff>
      <xdr:row>22</xdr:row>
      <xdr:rowOff>84940</xdr:rowOff>
    </xdr:to>
    <xdr:pic>
      <xdr:nvPicPr>
        <xdr:cNvPr id="2" name="Picture 1" descr="A map of a country&#10;&#10;AI-generated content may be incorrect.">
          <a:extLst>
            <a:ext uri="{FF2B5EF4-FFF2-40B4-BE49-F238E27FC236}">
              <a16:creationId xmlns:a16="http://schemas.microsoft.com/office/drawing/2014/main" id="{AE4DD1A0-A4F2-CD59-0711-4F4F71FBB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117" y="4291852"/>
          <a:ext cx="4728883" cy="3301029"/>
        </a:xfrm>
        <a:prstGeom prst="rect">
          <a:avLst/>
        </a:prstGeom>
      </xdr:spPr>
    </xdr:pic>
    <xdr:clientData/>
  </xdr:twoCellAnchor>
  <xdr:twoCellAnchor editAs="oneCell">
    <xdr:from>
      <xdr:col>0</xdr:col>
      <xdr:colOff>616324</xdr:colOff>
      <xdr:row>22</xdr:row>
      <xdr:rowOff>190502</xdr:rowOff>
    </xdr:from>
    <xdr:to>
      <xdr:col>2</xdr:col>
      <xdr:colOff>560295</xdr:colOff>
      <xdr:row>38</xdr:row>
      <xdr:rowOff>86770</xdr:rowOff>
    </xdr:to>
    <xdr:pic>
      <xdr:nvPicPr>
        <xdr:cNvPr id="4" name="Picture 3" descr="A graph with red bars&#10;&#10;AI-generated content may be incorrect.">
          <a:extLst>
            <a:ext uri="{FF2B5EF4-FFF2-40B4-BE49-F238E27FC236}">
              <a16:creationId xmlns:a16="http://schemas.microsoft.com/office/drawing/2014/main" id="{6BF69ABE-EE75-7252-1E57-0DDAAA19E6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324" y="7698443"/>
          <a:ext cx="5053853" cy="312356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595313</xdr:colOff>
      <xdr:row>1</xdr:row>
      <xdr:rowOff>23811</xdr:rowOff>
    </xdr:from>
    <xdr:to>
      <xdr:col>6</xdr:col>
      <xdr:colOff>631032</xdr:colOff>
      <xdr:row>3</xdr:row>
      <xdr:rowOff>155521</xdr:rowOff>
    </xdr:to>
    <xdr:pic>
      <xdr:nvPicPr>
        <xdr:cNvPr id="2" name="Picture 1">
          <a:extLst>
            <a:ext uri="{FF2B5EF4-FFF2-40B4-BE49-F238E27FC236}">
              <a16:creationId xmlns:a16="http://schemas.microsoft.com/office/drawing/2014/main" id="{8D7DB667-0D21-E77B-4238-C31CE6674E6F}"/>
            </a:ext>
          </a:extLst>
        </xdr:cNvPr>
        <xdr:cNvPicPr>
          <a:picLocks noChangeAspect="1"/>
        </xdr:cNvPicPr>
      </xdr:nvPicPr>
      <xdr:blipFill>
        <a:blip xmlns:r="http://schemas.openxmlformats.org/officeDocument/2006/relationships" r:embed="rId1"/>
        <a:stretch>
          <a:fillRect/>
        </a:stretch>
      </xdr:blipFill>
      <xdr:spPr>
        <a:xfrm>
          <a:off x="5703094" y="226217"/>
          <a:ext cx="2702719" cy="35249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44449</xdr:colOff>
      <xdr:row>3</xdr:row>
      <xdr:rowOff>28574</xdr:rowOff>
    </xdr:from>
    <xdr:to>
      <xdr:col>7</xdr:col>
      <xdr:colOff>650874</xdr:colOff>
      <xdr:row>23</xdr:row>
      <xdr:rowOff>135106</xdr:rowOff>
    </xdr:to>
    <xdr:pic>
      <xdr:nvPicPr>
        <xdr:cNvPr id="2" name="Picture 1">
          <a:extLst>
            <a:ext uri="{FF2B5EF4-FFF2-40B4-BE49-F238E27FC236}">
              <a16:creationId xmlns:a16="http://schemas.microsoft.com/office/drawing/2014/main" id="{F73F93A6-CF17-4206-ADA6-D8282A326C9E}"/>
            </a:ext>
          </a:extLst>
        </xdr:cNvPr>
        <xdr:cNvPicPr>
          <a:picLocks noChangeAspect="1"/>
        </xdr:cNvPicPr>
      </xdr:nvPicPr>
      <xdr:blipFill>
        <a:blip xmlns:r="http://schemas.openxmlformats.org/officeDocument/2006/relationships" r:embed="rId1"/>
        <a:stretch>
          <a:fillRect/>
        </a:stretch>
      </xdr:blipFill>
      <xdr:spPr>
        <a:xfrm>
          <a:off x="5156199" y="2425699"/>
          <a:ext cx="3273425" cy="4424532"/>
        </a:xfrm>
        <a:prstGeom prst="rect">
          <a:avLst/>
        </a:prstGeom>
      </xdr:spPr>
    </xdr:pic>
    <xdr:clientData/>
  </xdr:twoCellAnchor>
  <xdr:twoCellAnchor editAs="oneCell">
    <xdr:from>
      <xdr:col>2</xdr:col>
      <xdr:colOff>584297</xdr:colOff>
      <xdr:row>27</xdr:row>
      <xdr:rowOff>0</xdr:rowOff>
    </xdr:from>
    <xdr:to>
      <xdr:col>6</xdr:col>
      <xdr:colOff>635000</xdr:colOff>
      <xdr:row>45</xdr:row>
      <xdr:rowOff>174625</xdr:rowOff>
    </xdr:to>
    <xdr:pic>
      <xdr:nvPicPr>
        <xdr:cNvPr id="3" name="Picture 2">
          <a:extLst>
            <a:ext uri="{FF2B5EF4-FFF2-40B4-BE49-F238E27FC236}">
              <a16:creationId xmlns:a16="http://schemas.microsoft.com/office/drawing/2014/main" id="{27DCC7BE-CEB9-4C99-8A29-639436011409}"/>
            </a:ext>
          </a:extLst>
        </xdr:cNvPr>
        <xdr:cNvPicPr>
          <a:picLocks noChangeAspect="1"/>
        </xdr:cNvPicPr>
      </xdr:nvPicPr>
      <xdr:blipFill>
        <a:blip xmlns:r="http://schemas.openxmlformats.org/officeDocument/2006/relationships" r:embed="rId2"/>
        <a:stretch>
          <a:fillRect/>
        </a:stretch>
      </xdr:blipFill>
      <xdr:spPr>
        <a:xfrm>
          <a:off x="5029297" y="7540625"/>
          <a:ext cx="2717703" cy="3889375"/>
        </a:xfrm>
        <a:prstGeom prst="rect">
          <a:avLst/>
        </a:prstGeom>
      </xdr:spPr>
    </xdr:pic>
    <xdr:clientData/>
  </xdr:twoCellAnchor>
  <xdr:twoCellAnchor editAs="oneCell">
    <xdr:from>
      <xdr:col>3</xdr:col>
      <xdr:colOff>0</xdr:colOff>
      <xdr:row>49</xdr:row>
      <xdr:rowOff>0</xdr:rowOff>
    </xdr:from>
    <xdr:to>
      <xdr:col>9</xdr:col>
      <xdr:colOff>286062</xdr:colOff>
      <xdr:row>67</xdr:row>
      <xdr:rowOff>192663</xdr:rowOff>
    </xdr:to>
    <xdr:pic>
      <xdr:nvPicPr>
        <xdr:cNvPr id="4" name="Picture 3">
          <a:extLst>
            <a:ext uri="{FF2B5EF4-FFF2-40B4-BE49-F238E27FC236}">
              <a16:creationId xmlns:a16="http://schemas.microsoft.com/office/drawing/2014/main" id="{D3784457-79EB-4E25-8AEF-82731DC8D3CA}"/>
            </a:ext>
          </a:extLst>
        </xdr:cNvPr>
        <xdr:cNvPicPr>
          <a:picLocks noChangeAspect="1"/>
        </xdr:cNvPicPr>
      </xdr:nvPicPr>
      <xdr:blipFill>
        <a:blip xmlns:r="http://schemas.openxmlformats.org/officeDocument/2006/relationships" r:embed="rId3"/>
        <a:stretch>
          <a:fillRect/>
        </a:stretch>
      </xdr:blipFill>
      <xdr:spPr>
        <a:xfrm>
          <a:off x="5111750" y="12080875"/>
          <a:ext cx="4286562" cy="3907413"/>
        </a:xfrm>
        <a:prstGeom prst="rect">
          <a:avLst/>
        </a:prstGeom>
      </xdr:spPr>
    </xdr:pic>
    <xdr:clientData/>
  </xdr:twoCellAnchor>
  <xdr:twoCellAnchor editAs="oneCell">
    <xdr:from>
      <xdr:col>2</xdr:col>
      <xdr:colOff>366289</xdr:colOff>
      <xdr:row>72</xdr:row>
      <xdr:rowOff>0</xdr:rowOff>
    </xdr:from>
    <xdr:to>
      <xdr:col>7</xdr:col>
      <xdr:colOff>120056</xdr:colOff>
      <xdr:row>91</xdr:row>
      <xdr:rowOff>190500</xdr:rowOff>
    </xdr:to>
    <xdr:pic>
      <xdr:nvPicPr>
        <xdr:cNvPr id="5" name="Picture 4">
          <a:extLst>
            <a:ext uri="{FF2B5EF4-FFF2-40B4-BE49-F238E27FC236}">
              <a16:creationId xmlns:a16="http://schemas.microsoft.com/office/drawing/2014/main" id="{6D66713A-539C-42AC-A28D-BACE5CA29D81}"/>
            </a:ext>
          </a:extLst>
        </xdr:cNvPr>
        <xdr:cNvPicPr>
          <a:picLocks noChangeAspect="1"/>
        </xdr:cNvPicPr>
      </xdr:nvPicPr>
      <xdr:blipFill>
        <a:blip xmlns:r="http://schemas.openxmlformats.org/officeDocument/2006/relationships" r:embed="rId4"/>
        <a:stretch>
          <a:fillRect/>
        </a:stretch>
      </xdr:blipFill>
      <xdr:spPr>
        <a:xfrm>
          <a:off x="4811289" y="16827500"/>
          <a:ext cx="3087517" cy="41116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6</xdr:col>
      <xdr:colOff>648323</xdr:colOff>
      <xdr:row>10</xdr:row>
      <xdr:rowOff>190500</xdr:rowOff>
    </xdr:to>
    <xdr:pic>
      <xdr:nvPicPr>
        <xdr:cNvPr id="2" name="Picture 1">
          <a:extLst>
            <a:ext uri="{FF2B5EF4-FFF2-40B4-BE49-F238E27FC236}">
              <a16:creationId xmlns:a16="http://schemas.microsoft.com/office/drawing/2014/main" id="{7F4C0162-9DC5-466B-8672-46F159465B8E}"/>
            </a:ext>
          </a:extLst>
        </xdr:cNvPr>
        <xdr:cNvPicPr>
          <a:picLocks noChangeAspect="1"/>
        </xdr:cNvPicPr>
      </xdr:nvPicPr>
      <xdr:blipFill>
        <a:blip xmlns:r="http://schemas.openxmlformats.org/officeDocument/2006/relationships" r:embed="rId1"/>
        <a:stretch>
          <a:fillRect/>
        </a:stretch>
      </xdr:blipFill>
      <xdr:spPr>
        <a:xfrm>
          <a:off x="6107906" y="202406"/>
          <a:ext cx="2720011" cy="36075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10583</xdr:colOff>
      <xdr:row>4</xdr:row>
      <xdr:rowOff>190499</xdr:rowOff>
    </xdr:from>
    <xdr:to>
      <xdr:col>5</xdr:col>
      <xdr:colOff>114003</xdr:colOff>
      <xdr:row>23</xdr:row>
      <xdr:rowOff>161395</xdr:rowOff>
    </xdr:to>
    <xdr:pic>
      <xdr:nvPicPr>
        <xdr:cNvPr id="2" name="Picture 1">
          <a:extLst>
            <a:ext uri="{FF2B5EF4-FFF2-40B4-BE49-F238E27FC236}">
              <a16:creationId xmlns:a16="http://schemas.microsoft.com/office/drawing/2014/main" id="{04FC87AD-CAC7-1F2A-B54F-624042ABB398}"/>
            </a:ext>
          </a:extLst>
        </xdr:cNvPr>
        <xdr:cNvPicPr>
          <a:picLocks noChangeAspect="1"/>
        </xdr:cNvPicPr>
      </xdr:nvPicPr>
      <xdr:blipFill>
        <a:blip xmlns:r="http://schemas.openxmlformats.org/officeDocument/2006/relationships" r:embed="rId1"/>
        <a:stretch>
          <a:fillRect/>
        </a:stretch>
      </xdr:blipFill>
      <xdr:spPr>
        <a:xfrm>
          <a:off x="677333" y="2402416"/>
          <a:ext cx="5458587" cy="379147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arnieuws.com/index.php/welcome/index/nieuwsitem/80910" TargetMode="External"/><Relationship Id="rId1" Type="http://schemas.openxmlformats.org/officeDocument/2006/relationships/hyperlink" Target="https://statistics-suriname.org/wp-content/uploads/2024/12/Elfde-Milieustatistieken-pub-dec-2024.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nupdb.urbanpolicyplatform.org/listings/Surinam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undrr.org/news/suriname-advances-national-disaster-risk-reduction-strategy-ensure-alignment-its-national" TargetMode="External"/><Relationship Id="rId2" Type="http://schemas.openxmlformats.org/officeDocument/2006/relationships/hyperlink" Target="https://www.undrr.org/media/91201/download?startDownload=20250311" TargetMode="External"/><Relationship Id="rId1" Type="http://schemas.openxmlformats.org/officeDocument/2006/relationships/hyperlink" Target="https://unfccc.int/sites/default/files/resource/NAP-Suriname-2020.pdf" TargetMode="External"/><Relationship Id="rId5" Type="http://schemas.openxmlformats.org/officeDocument/2006/relationships/drawing" Target="../drawings/drawing5.xml"/><Relationship Id="rId4" Type="http://schemas.openxmlformats.org/officeDocument/2006/relationships/hyperlink" Target="https://reliefweb.int/report/suriname/suriname-national-disaster-preparedness-baseline-assessment-data-driven-tool-assessing-risk-and-building-lasting-resilience-ennl"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undrr.org/media/91201/download?startDownload=20250311"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starnieuws.com/index.php/welcome/index/nieuwsitem/809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statistics-suriname.org/wp-content/uploads/2024/12/Elfde-Milieustatistieken-pub-dec-2024.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statistics-suriname.org/wp-content/uploads/2024/12/Elfde-Milieustatistieken-pub-dec-2024.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statistics-suriname.org/wp-content/uploads/2024/12/Elfde-Milieustatistieken-pub-dec-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0"/>
  <sheetViews>
    <sheetView tabSelected="1" zoomScale="60" zoomScaleNormal="60" workbookViewId="0">
      <pane xSplit="3" ySplit="5" topLeftCell="D7" activePane="bottomRight" state="frozen"/>
      <selection pane="topRight" activeCell="D1" sqref="D1"/>
      <selection pane="bottomLeft" activeCell="A6" sqref="A6"/>
      <selection pane="bottomRight" activeCell="O8" sqref="O8"/>
    </sheetView>
  </sheetViews>
  <sheetFormatPr defaultColWidth="8.75" defaultRowHeight="15" x14ac:dyDescent="0.25"/>
  <cols>
    <col min="1" max="1" width="25.625" style="119" customWidth="1"/>
    <col min="2" max="2" width="27.75" style="119" customWidth="1"/>
    <col min="3" max="3" width="9.375" style="119" customWidth="1"/>
    <col min="4" max="4" width="65.75" style="118" customWidth="1"/>
    <col min="5" max="5" width="7.25" style="119" customWidth="1"/>
    <col min="6" max="6" width="11" style="119" customWidth="1"/>
    <col min="7" max="7" width="22.25" style="118" customWidth="1"/>
    <col min="8" max="8" width="16.75" style="118" customWidth="1"/>
    <col min="9" max="9" width="10.75" style="118" customWidth="1"/>
    <col min="10" max="11" width="9" style="119" customWidth="1"/>
    <col min="12" max="12" width="14" style="119" customWidth="1"/>
    <col min="13" max="15" width="9" style="119" customWidth="1"/>
    <col min="16" max="16" width="16.5" style="119" customWidth="1"/>
    <col min="17" max="17" width="11.75" style="119" customWidth="1"/>
    <col min="18" max="18" width="9" style="119" customWidth="1"/>
    <col min="19" max="19" width="22.25" style="119" customWidth="1"/>
    <col min="20" max="20" width="9" style="119" customWidth="1"/>
    <col min="21" max="21" width="13" style="119" customWidth="1"/>
    <col min="22" max="22" width="12.25" style="119" customWidth="1"/>
    <col min="23" max="25" width="8.75" style="119" customWidth="1"/>
    <col min="26" max="27" width="9" style="119" customWidth="1"/>
    <col min="28" max="16384" width="8.75" style="119"/>
  </cols>
  <sheetData>
    <row r="1" spans="1:27" ht="15.6" customHeight="1" x14ac:dyDescent="0.25">
      <c r="A1" s="145"/>
      <c r="B1" s="145"/>
      <c r="C1" s="145"/>
    </row>
    <row r="2" spans="1:27" ht="15.6" customHeight="1" x14ac:dyDescent="0.25">
      <c r="A2" s="145"/>
      <c r="B2" s="145"/>
      <c r="C2" s="145"/>
    </row>
    <row r="3" spans="1:27" ht="21" customHeight="1" x14ac:dyDescent="0.25">
      <c r="A3" s="146" t="s">
        <v>44</v>
      </c>
      <c r="B3" s="147"/>
      <c r="C3" s="147"/>
      <c r="D3" s="147"/>
      <c r="U3" s="134" t="s">
        <v>99</v>
      </c>
      <c r="V3" s="134"/>
      <c r="W3" s="134"/>
      <c r="X3" s="134" t="s">
        <v>100</v>
      </c>
      <c r="Y3" s="134"/>
    </row>
    <row r="4" spans="1:27" ht="15.6" customHeight="1" x14ac:dyDescent="0.25">
      <c r="A4" s="149" t="s">
        <v>0</v>
      </c>
      <c r="B4" s="149" t="s">
        <v>95</v>
      </c>
      <c r="C4" s="148" t="e">
        <f>#REF!</f>
        <v>#REF!</v>
      </c>
      <c r="D4" s="149" t="s">
        <v>96</v>
      </c>
      <c r="E4" s="120" t="s">
        <v>1</v>
      </c>
      <c r="F4" s="120" t="s">
        <v>2</v>
      </c>
      <c r="G4" s="134" t="s">
        <v>3</v>
      </c>
      <c r="H4" s="134"/>
      <c r="I4" s="134"/>
      <c r="J4" s="138"/>
      <c r="K4" s="139" t="s">
        <v>4</v>
      </c>
      <c r="L4" s="139"/>
      <c r="M4" s="140"/>
      <c r="N4" s="121"/>
      <c r="O4" s="121" t="s">
        <v>5</v>
      </c>
      <c r="P4" s="142" t="s">
        <v>81</v>
      </c>
      <c r="Q4" s="141" t="s">
        <v>85</v>
      </c>
      <c r="R4" s="142" t="s">
        <v>6</v>
      </c>
      <c r="S4" s="141" t="s">
        <v>7</v>
      </c>
      <c r="T4" s="136" t="s">
        <v>8</v>
      </c>
      <c r="U4" s="142" t="s">
        <v>82</v>
      </c>
      <c r="V4" s="142" t="s">
        <v>83</v>
      </c>
      <c r="W4" s="141" t="s">
        <v>154</v>
      </c>
      <c r="X4" s="141" t="s">
        <v>68</v>
      </c>
      <c r="Y4" s="141" t="s">
        <v>84</v>
      </c>
      <c r="Z4" s="153" t="s">
        <v>10</v>
      </c>
      <c r="AA4" s="151" t="s">
        <v>9</v>
      </c>
    </row>
    <row r="5" spans="1:27" ht="42.75" customHeight="1" x14ac:dyDescent="0.25">
      <c r="A5" s="150"/>
      <c r="B5" s="150"/>
      <c r="C5" s="148"/>
      <c r="D5" s="150"/>
      <c r="E5" s="122"/>
      <c r="F5" s="123" t="s">
        <v>97</v>
      </c>
      <c r="G5" s="124" t="s">
        <v>98</v>
      </c>
      <c r="H5" s="124" t="s">
        <v>11</v>
      </c>
      <c r="I5" s="124" t="s">
        <v>12</v>
      </c>
      <c r="J5" s="125" t="s">
        <v>13</v>
      </c>
      <c r="K5" s="125" t="s">
        <v>14</v>
      </c>
      <c r="L5" s="125" t="s">
        <v>15</v>
      </c>
      <c r="M5" s="125" t="s">
        <v>16</v>
      </c>
      <c r="N5" s="125" t="s">
        <v>17</v>
      </c>
      <c r="O5" s="125" t="s">
        <v>18</v>
      </c>
      <c r="P5" s="144"/>
      <c r="Q5" s="141"/>
      <c r="R5" s="143"/>
      <c r="S5" s="142"/>
      <c r="T5" s="137"/>
      <c r="U5" s="143"/>
      <c r="V5" s="143"/>
      <c r="W5" s="142"/>
      <c r="X5" s="141"/>
      <c r="Y5" s="141"/>
      <c r="Z5" s="154"/>
      <c r="AA5" s="152"/>
    </row>
    <row r="6" spans="1:27" ht="205.15" customHeight="1" x14ac:dyDescent="0.25">
      <c r="A6" s="2" t="s">
        <v>45</v>
      </c>
      <c r="B6" s="2" t="s">
        <v>46</v>
      </c>
      <c r="C6" s="2" t="s">
        <v>28</v>
      </c>
      <c r="D6" s="2" t="s">
        <v>69</v>
      </c>
      <c r="E6" s="2" t="s">
        <v>19</v>
      </c>
      <c r="F6" s="2">
        <v>2</v>
      </c>
      <c r="G6" s="2"/>
      <c r="H6" s="2" t="s">
        <v>293</v>
      </c>
      <c r="I6" s="2" t="s">
        <v>87</v>
      </c>
      <c r="J6" s="126"/>
      <c r="K6" s="126" t="s">
        <v>66</v>
      </c>
      <c r="L6" s="2" t="s">
        <v>108</v>
      </c>
      <c r="M6" s="126"/>
      <c r="N6" s="126"/>
      <c r="O6" s="126" t="s">
        <v>88</v>
      </c>
      <c r="P6" s="126" t="s">
        <v>66</v>
      </c>
      <c r="Q6" s="126">
        <v>1</v>
      </c>
      <c r="R6" s="126" t="s">
        <v>89</v>
      </c>
      <c r="S6" s="2" t="s">
        <v>108</v>
      </c>
      <c r="T6" s="2" t="s">
        <v>21</v>
      </c>
      <c r="U6" s="126">
        <v>1</v>
      </c>
      <c r="V6" s="126">
        <v>1</v>
      </c>
      <c r="W6" s="126">
        <v>1</v>
      </c>
      <c r="X6" s="126">
        <v>1</v>
      </c>
      <c r="Y6" s="1">
        <v>1</v>
      </c>
      <c r="Z6" s="127">
        <f t="shared" ref="Z6:Z20" si="0">(U6+V6+W6+X6+Y6+F6+Q6)</f>
        <v>8</v>
      </c>
      <c r="AA6" s="2"/>
    </row>
    <row r="7" spans="1:27" ht="195" customHeight="1" x14ac:dyDescent="0.25">
      <c r="A7" s="2" t="s">
        <v>47</v>
      </c>
      <c r="B7" s="2" t="s">
        <v>48</v>
      </c>
      <c r="C7" s="2" t="s">
        <v>29</v>
      </c>
      <c r="D7" s="2" t="s">
        <v>70</v>
      </c>
      <c r="E7" s="2" t="s">
        <v>20</v>
      </c>
      <c r="F7" s="2">
        <v>1</v>
      </c>
      <c r="G7" s="2"/>
      <c r="H7" s="2" t="s">
        <v>294</v>
      </c>
      <c r="I7" s="2" t="s">
        <v>103</v>
      </c>
      <c r="J7" s="126"/>
      <c r="K7" s="126" t="s">
        <v>66</v>
      </c>
      <c r="L7" s="126" t="s">
        <v>90</v>
      </c>
      <c r="M7" s="126"/>
      <c r="N7" s="126"/>
      <c r="O7" s="2" t="s">
        <v>295</v>
      </c>
      <c r="P7" s="126" t="s">
        <v>66</v>
      </c>
      <c r="Q7" s="126">
        <v>1</v>
      </c>
      <c r="R7" s="2" t="s">
        <v>295</v>
      </c>
      <c r="S7" s="126" t="s">
        <v>109</v>
      </c>
      <c r="T7" s="2" t="s">
        <v>21</v>
      </c>
      <c r="U7" s="126">
        <v>1</v>
      </c>
      <c r="V7" s="126">
        <v>1</v>
      </c>
      <c r="W7" s="126">
        <v>1</v>
      </c>
      <c r="X7" s="126">
        <v>1</v>
      </c>
      <c r="Y7" s="1">
        <v>1</v>
      </c>
      <c r="Z7" s="127">
        <f t="shared" si="0"/>
        <v>7</v>
      </c>
      <c r="AA7" s="126"/>
    </row>
    <row r="8" spans="1:27" ht="226.15" customHeight="1" x14ac:dyDescent="0.25">
      <c r="A8" s="135" t="s">
        <v>31</v>
      </c>
      <c r="B8" s="2" t="s">
        <v>43</v>
      </c>
      <c r="C8" s="2" t="s">
        <v>30</v>
      </c>
      <c r="D8" s="2" t="s">
        <v>71</v>
      </c>
      <c r="E8" s="2" t="s">
        <v>20</v>
      </c>
      <c r="F8" s="2">
        <v>1</v>
      </c>
      <c r="G8" s="2" t="s">
        <v>282</v>
      </c>
      <c r="H8" s="2"/>
      <c r="I8" s="2"/>
      <c r="J8" s="2" t="s">
        <v>283</v>
      </c>
      <c r="K8" s="126" t="s">
        <v>232</v>
      </c>
      <c r="L8" s="2" t="s">
        <v>284</v>
      </c>
      <c r="M8" s="126"/>
      <c r="N8" s="128" t="s">
        <v>285</v>
      </c>
      <c r="O8" s="126">
        <v>2023</v>
      </c>
      <c r="P8" s="126"/>
      <c r="Q8" s="126">
        <v>1</v>
      </c>
      <c r="R8" s="126">
        <v>2021</v>
      </c>
      <c r="S8" s="2" t="s">
        <v>282</v>
      </c>
      <c r="T8" s="2" t="s">
        <v>21</v>
      </c>
      <c r="U8" s="126">
        <v>1</v>
      </c>
      <c r="V8" s="126">
        <v>1</v>
      </c>
      <c r="W8" s="126">
        <v>1</v>
      </c>
      <c r="X8" s="126">
        <v>1</v>
      </c>
      <c r="Y8" s="2"/>
      <c r="Z8" s="127">
        <f t="shared" si="0"/>
        <v>6</v>
      </c>
      <c r="AA8" s="126"/>
    </row>
    <row r="9" spans="1:27" ht="330" customHeight="1" x14ac:dyDescent="0.25">
      <c r="A9" s="135"/>
      <c r="B9" s="2" t="s">
        <v>49</v>
      </c>
      <c r="C9" s="2" t="s">
        <v>32</v>
      </c>
      <c r="D9" s="2" t="s">
        <v>72</v>
      </c>
      <c r="E9" s="2" t="s">
        <v>20</v>
      </c>
      <c r="F9" s="2">
        <v>0</v>
      </c>
      <c r="G9" s="2"/>
      <c r="H9" s="2"/>
      <c r="I9" s="2"/>
      <c r="J9" s="126"/>
      <c r="K9" s="126"/>
      <c r="L9" s="2"/>
      <c r="M9" s="126"/>
      <c r="N9" s="126"/>
      <c r="O9" s="126"/>
      <c r="P9" s="126"/>
      <c r="Q9" s="126">
        <v>1</v>
      </c>
      <c r="R9" s="126"/>
      <c r="S9" s="2"/>
      <c r="T9" s="2" t="s">
        <v>21</v>
      </c>
      <c r="U9" s="126">
        <v>1</v>
      </c>
      <c r="V9" s="126">
        <v>1</v>
      </c>
      <c r="W9" s="126">
        <v>1</v>
      </c>
      <c r="X9" s="126">
        <v>0</v>
      </c>
      <c r="Y9" s="2">
        <v>0</v>
      </c>
      <c r="Z9" s="127">
        <f t="shared" si="0"/>
        <v>4</v>
      </c>
      <c r="AA9" s="126"/>
    </row>
    <row r="10" spans="1:27" ht="178.9" customHeight="1" x14ac:dyDescent="0.25">
      <c r="A10" s="2" t="s">
        <v>59</v>
      </c>
      <c r="B10" s="2" t="s">
        <v>50</v>
      </c>
      <c r="C10" s="2" t="s">
        <v>33</v>
      </c>
      <c r="D10" s="2" t="s">
        <v>73</v>
      </c>
      <c r="E10" s="2" t="s">
        <v>20</v>
      </c>
      <c r="F10" s="2">
        <v>0</v>
      </c>
      <c r="G10" s="2"/>
      <c r="H10" s="2"/>
      <c r="I10" s="2"/>
      <c r="J10" s="126"/>
      <c r="K10" s="126"/>
      <c r="L10" s="126"/>
      <c r="M10" s="126"/>
      <c r="N10" s="126"/>
      <c r="O10" s="126"/>
      <c r="P10" s="126"/>
      <c r="Q10" s="126">
        <v>0</v>
      </c>
      <c r="R10" s="126"/>
      <c r="S10" s="126"/>
      <c r="T10" s="2" t="s">
        <v>27</v>
      </c>
      <c r="U10" s="126">
        <v>1</v>
      </c>
      <c r="V10" s="126">
        <v>1</v>
      </c>
      <c r="W10" s="126">
        <v>1</v>
      </c>
      <c r="X10" s="126">
        <v>0</v>
      </c>
      <c r="Y10" s="2">
        <v>0</v>
      </c>
      <c r="Z10" s="127">
        <f t="shared" si="0"/>
        <v>3</v>
      </c>
      <c r="AA10" s="2" t="s">
        <v>91</v>
      </c>
    </row>
    <row r="11" spans="1:27" ht="76.150000000000006" customHeight="1" x14ac:dyDescent="0.25">
      <c r="A11" s="135" t="s">
        <v>60</v>
      </c>
      <c r="B11" s="2" t="s">
        <v>51</v>
      </c>
      <c r="C11" s="2" t="s">
        <v>22</v>
      </c>
      <c r="D11" s="2" t="s">
        <v>67</v>
      </c>
      <c r="E11" s="2" t="s">
        <v>19</v>
      </c>
      <c r="F11" s="2">
        <v>2</v>
      </c>
      <c r="G11" s="2" t="s">
        <v>80</v>
      </c>
      <c r="H11" s="2"/>
      <c r="I11" s="2" t="s">
        <v>105</v>
      </c>
      <c r="J11" s="126"/>
      <c r="K11" s="126"/>
      <c r="L11" s="2" t="s">
        <v>107</v>
      </c>
      <c r="M11" s="126"/>
      <c r="N11" s="126"/>
      <c r="O11" s="126">
        <v>2021</v>
      </c>
      <c r="P11" s="126" t="s">
        <v>66</v>
      </c>
      <c r="Q11" s="126">
        <v>1</v>
      </c>
      <c r="R11" s="126">
        <v>2021</v>
      </c>
      <c r="S11" s="2" t="s">
        <v>107</v>
      </c>
      <c r="T11" s="2" t="s">
        <v>23</v>
      </c>
      <c r="U11" s="126">
        <v>1</v>
      </c>
      <c r="V11" s="126">
        <v>1</v>
      </c>
      <c r="W11" s="126">
        <v>0</v>
      </c>
      <c r="X11" s="126">
        <v>1</v>
      </c>
      <c r="Y11" s="2"/>
      <c r="Z11" s="127">
        <f t="shared" si="0"/>
        <v>6</v>
      </c>
      <c r="AA11" s="126"/>
    </row>
    <row r="12" spans="1:27" ht="157.9" customHeight="1" x14ac:dyDescent="0.25">
      <c r="A12" s="135"/>
      <c r="B12" s="2" t="s">
        <v>52</v>
      </c>
      <c r="C12" s="2" t="s">
        <v>34</v>
      </c>
      <c r="D12" s="2" t="s">
        <v>74</v>
      </c>
      <c r="E12" s="2" t="s">
        <v>20</v>
      </c>
      <c r="F12" s="2">
        <v>1</v>
      </c>
      <c r="G12" s="2" t="s">
        <v>80</v>
      </c>
      <c r="H12" s="2"/>
      <c r="I12" s="2" t="s">
        <v>105</v>
      </c>
      <c r="J12" s="126"/>
      <c r="K12" s="126"/>
      <c r="L12" s="2" t="s">
        <v>107</v>
      </c>
      <c r="M12" s="126"/>
      <c r="N12" s="126"/>
      <c r="O12" s="126">
        <v>2020</v>
      </c>
      <c r="P12" s="126" t="s">
        <v>66</v>
      </c>
      <c r="Q12" s="126">
        <v>1</v>
      </c>
      <c r="R12" s="126">
        <v>2020</v>
      </c>
      <c r="S12" s="2" t="s">
        <v>107</v>
      </c>
      <c r="T12" s="2" t="s">
        <v>23</v>
      </c>
      <c r="U12" s="126">
        <v>1</v>
      </c>
      <c r="V12" s="126">
        <v>1</v>
      </c>
      <c r="W12" s="126">
        <v>1</v>
      </c>
      <c r="X12" s="126">
        <v>1</v>
      </c>
      <c r="Y12" s="2">
        <v>0</v>
      </c>
      <c r="Z12" s="127">
        <f t="shared" si="0"/>
        <v>6</v>
      </c>
      <c r="AA12" s="2" t="s">
        <v>92</v>
      </c>
    </row>
    <row r="13" spans="1:27" ht="331.15" customHeight="1" x14ac:dyDescent="0.25">
      <c r="A13" s="135" t="s">
        <v>61</v>
      </c>
      <c r="B13" s="2" t="s">
        <v>53</v>
      </c>
      <c r="C13" s="2" t="s">
        <v>35</v>
      </c>
      <c r="D13" s="2" t="s">
        <v>75</v>
      </c>
      <c r="E13" s="2" t="s">
        <v>20</v>
      </c>
      <c r="F13" s="2">
        <v>2</v>
      </c>
      <c r="G13" s="2" t="s">
        <v>101</v>
      </c>
      <c r="H13" s="2"/>
      <c r="I13" s="2" t="s">
        <v>105</v>
      </c>
      <c r="J13" s="126"/>
      <c r="K13" s="126"/>
      <c r="L13" s="2" t="s">
        <v>101</v>
      </c>
      <c r="M13" s="126"/>
      <c r="N13" s="126"/>
      <c r="O13" s="2">
        <v>2023</v>
      </c>
      <c r="P13" s="126" t="s">
        <v>86</v>
      </c>
      <c r="Q13" s="126">
        <v>1</v>
      </c>
      <c r="R13" s="2">
        <v>2023</v>
      </c>
      <c r="S13" s="2" t="s">
        <v>101</v>
      </c>
      <c r="T13" s="2" t="s">
        <v>36</v>
      </c>
      <c r="U13" s="126">
        <v>1</v>
      </c>
      <c r="V13" s="126">
        <v>1</v>
      </c>
      <c r="W13" s="126">
        <v>1</v>
      </c>
      <c r="X13" s="126">
        <v>1</v>
      </c>
      <c r="Y13" s="2">
        <v>0</v>
      </c>
      <c r="Z13" s="127">
        <f t="shared" si="0"/>
        <v>7</v>
      </c>
      <c r="AA13" s="129" t="s">
        <v>93</v>
      </c>
    </row>
    <row r="14" spans="1:27" ht="97.15" customHeight="1" x14ac:dyDescent="0.25">
      <c r="A14" s="135"/>
      <c r="B14" s="2" t="s">
        <v>54</v>
      </c>
      <c r="C14" s="2" t="s">
        <v>37</v>
      </c>
      <c r="D14" s="2" t="s">
        <v>296</v>
      </c>
      <c r="E14" s="2" t="s">
        <v>19</v>
      </c>
      <c r="F14" s="2">
        <v>0</v>
      </c>
      <c r="G14" s="2"/>
      <c r="H14" s="2"/>
      <c r="I14" s="2"/>
      <c r="J14" s="126"/>
      <c r="K14" s="126"/>
      <c r="L14" s="2"/>
      <c r="M14" s="126"/>
      <c r="N14" s="126"/>
      <c r="O14" s="126"/>
      <c r="P14" s="126"/>
      <c r="Q14" s="126">
        <v>1</v>
      </c>
      <c r="R14" s="2"/>
      <c r="S14" s="2"/>
      <c r="T14" s="2" t="s">
        <v>26</v>
      </c>
      <c r="U14" s="126">
        <v>1</v>
      </c>
      <c r="V14" s="126">
        <v>1</v>
      </c>
      <c r="W14" s="126">
        <v>1</v>
      </c>
      <c r="X14" s="126">
        <v>1</v>
      </c>
      <c r="Y14" s="2"/>
      <c r="Z14" s="127">
        <f t="shared" si="0"/>
        <v>5</v>
      </c>
      <c r="AA14" s="2" t="s">
        <v>94</v>
      </c>
    </row>
    <row r="15" spans="1:27" ht="60" x14ac:dyDescent="0.25">
      <c r="A15" s="135" t="s">
        <v>39</v>
      </c>
      <c r="B15" s="2" t="s">
        <v>55</v>
      </c>
      <c r="C15" s="2" t="s">
        <v>38</v>
      </c>
      <c r="D15" s="2" t="s">
        <v>76</v>
      </c>
      <c r="E15" s="2" t="s">
        <v>20</v>
      </c>
      <c r="F15" s="2">
        <v>0</v>
      </c>
      <c r="G15" s="2"/>
      <c r="H15" s="2"/>
      <c r="I15" s="2"/>
      <c r="J15" s="126"/>
      <c r="K15" s="126"/>
      <c r="L15" s="2"/>
      <c r="M15" s="126"/>
      <c r="N15" s="126"/>
      <c r="O15" s="126"/>
      <c r="P15" s="126"/>
      <c r="Q15" s="126">
        <v>1</v>
      </c>
      <c r="R15" s="126"/>
      <c r="S15" s="2"/>
      <c r="T15" s="2" t="s">
        <v>21</v>
      </c>
      <c r="U15" s="126">
        <v>1</v>
      </c>
      <c r="V15" s="126">
        <v>1</v>
      </c>
      <c r="W15" s="126">
        <v>0</v>
      </c>
      <c r="X15" s="126">
        <v>0</v>
      </c>
      <c r="Y15" s="2">
        <v>0</v>
      </c>
      <c r="Z15" s="127">
        <f t="shared" si="0"/>
        <v>3</v>
      </c>
      <c r="AA15" s="126"/>
    </row>
    <row r="16" spans="1:27" ht="75" x14ac:dyDescent="0.25">
      <c r="A16" s="135"/>
      <c r="B16" s="2" t="s">
        <v>56</v>
      </c>
      <c r="C16" s="2" t="s">
        <v>40</v>
      </c>
      <c r="D16" s="2" t="s">
        <v>77</v>
      </c>
      <c r="E16" s="2" t="s">
        <v>20</v>
      </c>
      <c r="F16" s="2">
        <v>2</v>
      </c>
      <c r="G16" s="2" t="s">
        <v>102</v>
      </c>
      <c r="H16" s="2" t="s">
        <v>297</v>
      </c>
      <c r="I16" s="2" t="s">
        <v>104</v>
      </c>
      <c r="J16" s="2" t="s">
        <v>227</v>
      </c>
      <c r="K16" s="126"/>
      <c r="L16" s="2" t="s">
        <v>106</v>
      </c>
      <c r="M16" s="126"/>
      <c r="N16" s="126"/>
      <c r="O16" s="126">
        <v>2022</v>
      </c>
      <c r="P16" s="126" t="s">
        <v>66</v>
      </c>
      <c r="Q16" s="126">
        <v>1</v>
      </c>
      <c r="R16" s="126">
        <v>2022</v>
      </c>
      <c r="S16" s="2" t="s">
        <v>298</v>
      </c>
      <c r="T16" s="2" t="s">
        <v>41</v>
      </c>
      <c r="U16" s="126">
        <v>1</v>
      </c>
      <c r="V16" s="126">
        <v>1</v>
      </c>
      <c r="W16" s="126">
        <v>1</v>
      </c>
      <c r="X16" s="126">
        <v>1</v>
      </c>
      <c r="Y16" s="2">
        <v>1</v>
      </c>
      <c r="Z16" s="127">
        <f t="shared" si="0"/>
        <v>8</v>
      </c>
      <c r="AA16" s="126"/>
    </row>
    <row r="17" spans="1:27" ht="180" x14ac:dyDescent="0.25">
      <c r="A17" s="2" t="s">
        <v>62</v>
      </c>
      <c r="B17" s="2" t="s">
        <v>299</v>
      </c>
      <c r="C17" s="2" t="s">
        <v>42</v>
      </c>
      <c r="D17" s="2" t="s">
        <v>78</v>
      </c>
      <c r="E17" s="2" t="s">
        <v>19</v>
      </c>
      <c r="F17" s="130">
        <v>0</v>
      </c>
      <c r="G17" s="2"/>
      <c r="H17" s="2"/>
      <c r="I17" s="2"/>
      <c r="J17" s="126"/>
      <c r="K17" s="126"/>
      <c r="L17" s="126"/>
      <c r="M17" s="126"/>
      <c r="N17" s="126"/>
      <c r="O17" s="126"/>
      <c r="P17" s="126"/>
      <c r="Q17" s="126">
        <v>0</v>
      </c>
      <c r="R17" s="126"/>
      <c r="S17" s="126"/>
      <c r="T17" s="2" t="s">
        <v>21</v>
      </c>
      <c r="U17" s="126">
        <v>0</v>
      </c>
      <c r="V17" s="126">
        <v>0</v>
      </c>
      <c r="W17" s="126">
        <v>0</v>
      </c>
      <c r="X17" s="126">
        <v>0</v>
      </c>
      <c r="Y17" s="2">
        <v>0</v>
      </c>
      <c r="Z17" s="127">
        <f t="shared" si="0"/>
        <v>0</v>
      </c>
      <c r="AA17" s="126"/>
    </row>
    <row r="18" spans="1:27" ht="107.45" customHeight="1" x14ac:dyDescent="0.25">
      <c r="A18" s="135" t="s">
        <v>63</v>
      </c>
      <c r="B18" s="2" t="s">
        <v>57</v>
      </c>
      <c r="C18" s="2" t="s">
        <v>24</v>
      </c>
      <c r="D18" s="2" t="s">
        <v>79</v>
      </c>
      <c r="E18" s="2" t="s">
        <v>20</v>
      </c>
      <c r="F18" s="2">
        <v>2</v>
      </c>
      <c r="G18" s="2"/>
      <c r="H18" s="2"/>
      <c r="I18" s="2"/>
      <c r="J18" s="2" t="s">
        <v>222</v>
      </c>
      <c r="K18" s="126"/>
      <c r="L18" s="126" t="s">
        <v>80</v>
      </c>
      <c r="M18" s="126"/>
      <c r="N18" s="126"/>
      <c r="O18" s="126">
        <v>2022</v>
      </c>
      <c r="P18" s="126" t="s">
        <v>110</v>
      </c>
      <c r="Q18" s="126">
        <v>1</v>
      </c>
      <c r="R18" s="126">
        <v>2022</v>
      </c>
      <c r="S18" s="126" t="s">
        <v>111</v>
      </c>
      <c r="T18" s="2" t="s">
        <v>23</v>
      </c>
      <c r="U18" s="126">
        <v>1</v>
      </c>
      <c r="V18" s="126">
        <v>1</v>
      </c>
      <c r="W18" s="126">
        <v>1</v>
      </c>
      <c r="X18" s="126">
        <v>1</v>
      </c>
      <c r="Y18" s="2">
        <v>1</v>
      </c>
      <c r="Z18" s="127">
        <f t="shared" si="0"/>
        <v>8</v>
      </c>
      <c r="AA18" s="2"/>
    </row>
    <row r="19" spans="1:27" ht="115.15" customHeight="1" x14ac:dyDescent="0.25">
      <c r="A19" s="135"/>
      <c r="B19" s="2" t="s">
        <v>58</v>
      </c>
      <c r="C19" s="2" t="s">
        <v>25</v>
      </c>
      <c r="D19" s="2" t="s">
        <v>79</v>
      </c>
      <c r="E19" s="2" t="s">
        <v>20</v>
      </c>
      <c r="F19" s="2">
        <v>2</v>
      </c>
      <c r="G19" s="2"/>
      <c r="H19" s="2"/>
      <c r="I19" s="2"/>
      <c r="J19" s="2" t="s">
        <v>222</v>
      </c>
      <c r="K19" s="126"/>
      <c r="L19" s="126" t="s">
        <v>80</v>
      </c>
      <c r="M19" s="126"/>
      <c r="N19" s="126"/>
      <c r="O19" s="126">
        <v>2022</v>
      </c>
      <c r="P19" s="126" t="s">
        <v>110</v>
      </c>
      <c r="Q19" s="126">
        <v>1</v>
      </c>
      <c r="R19" s="126">
        <v>2022</v>
      </c>
      <c r="S19" s="126" t="s">
        <v>111</v>
      </c>
      <c r="T19" s="2" t="s">
        <v>23</v>
      </c>
      <c r="U19" s="126">
        <v>1</v>
      </c>
      <c r="V19" s="126">
        <v>1</v>
      </c>
      <c r="W19" s="126">
        <v>1</v>
      </c>
      <c r="X19" s="126">
        <v>0</v>
      </c>
      <c r="Y19" s="126">
        <v>0</v>
      </c>
      <c r="Z19" s="127">
        <f t="shared" si="0"/>
        <v>6</v>
      </c>
      <c r="AA19" s="2"/>
    </row>
    <row r="20" spans="1:27" ht="162.75" customHeight="1" x14ac:dyDescent="0.25">
      <c r="A20" s="2" t="s">
        <v>64</v>
      </c>
      <c r="B20" s="2" t="s">
        <v>65</v>
      </c>
      <c r="C20" s="2"/>
      <c r="D20" s="2"/>
      <c r="E20" s="3"/>
      <c r="F20" s="126">
        <v>1</v>
      </c>
      <c r="G20" s="2"/>
      <c r="H20" s="2"/>
      <c r="I20" s="2" t="s">
        <v>288</v>
      </c>
      <c r="J20" s="126"/>
      <c r="K20" s="126"/>
      <c r="L20" s="126"/>
      <c r="M20" s="126"/>
      <c r="N20" s="131" t="s">
        <v>289</v>
      </c>
      <c r="O20" s="126">
        <v>2024</v>
      </c>
      <c r="P20" s="126"/>
      <c r="Q20" s="126">
        <v>0</v>
      </c>
      <c r="R20" s="126"/>
      <c r="S20" s="126"/>
      <c r="T20" s="3"/>
      <c r="U20" s="126">
        <v>0</v>
      </c>
      <c r="V20" s="126">
        <v>0</v>
      </c>
      <c r="W20" s="126">
        <v>0</v>
      </c>
      <c r="X20" s="126">
        <v>0</v>
      </c>
      <c r="Y20" s="126">
        <v>0</v>
      </c>
      <c r="Z20" s="127">
        <f t="shared" si="0"/>
        <v>1</v>
      </c>
      <c r="AA20" s="126"/>
    </row>
  </sheetData>
  <mergeCells count="28">
    <mergeCell ref="AA4:AA5"/>
    <mergeCell ref="Z4:Z5"/>
    <mergeCell ref="V4:V5"/>
    <mergeCell ref="W4:W5"/>
    <mergeCell ref="Y4:Y5"/>
    <mergeCell ref="A1:C1"/>
    <mergeCell ref="A2:C2"/>
    <mergeCell ref="A3:D3"/>
    <mergeCell ref="C4:C5"/>
    <mergeCell ref="D4:D5"/>
    <mergeCell ref="A4:A5"/>
    <mergeCell ref="B4:B5"/>
    <mergeCell ref="U3:W3"/>
    <mergeCell ref="X3:Y3"/>
    <mergeCell ref="A15:A16"/>
    <mergeCell ref="A18:A19"/>
    <mergeCell ref="A8:A9"/>
    <mergeCell ref="A11:A12"/>
    <mergeCell ref="A13:A14"/>
    <mergeCell ref="T4:T5"/>
    <mergeCell ref="G4:J4"/>
    <mergeCell ref="K4:M4"/>
    <mergeCell ref="Q4:Q5"/>
    <mergeCell ref="R4:R5"/>
    <mergeCell ref="S4:S5"/>
    <mergeCell ref="P4:P5"/>
    <mergeCell ref="U4:U5"/>
    <mergeCell ref="X4:X5"/>
  </mergeCells>
  <hyperlinks>
    <hyperlink ref="N8" r:id="rId1" xr:uid="{2234BEE8-A04E-4F75-9536-FBB9DCE69104}"/>
    <hyperlink ref="N20" r:id="rId2" xr:uid="{E53A0595-BFA5-48B6-A2A9-7295CE7D8C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2:B4"/>
  <sheetViews>
    <sheetView workbookViewId="0">
      <selection activeCell="B6" sqref="B6"/>
    </sheetView>
  </sheetViews>
  <sheetFormatPr defaultColWidth="8.75" defaultRowHeight="15.75" x14ac:dyDescent="0.25"/>
  <cols>
    <col min="1" max="1" width="8.75" style="8"/>
    <col min="2" max="2" width="60.625" style="8" customWidth="1"/>
    <col min="3" max="16384" width="8.75" style="8"/>
  </cols>
  <sheetData>
    <row r="2" spans="2:2" ht="31.5" x14ac:dyDescent="0.25">
      <c r="B2" s="7" t="s">
        <v>54</v>
      </c>
    </row>
    <row r="3" spans="2:2" ht="66" x14ac:dyDescent="0.25">
      <c r="B3" s="10" t="s">
        <v>113</v>
      </c>
    </row>
    <row r="4" spans="2:2" x14ac:dyDescent="0.25">
      <c r="B4" s="4" t="s">
        <v>110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2:B4"/>
  <sheetViews>
    <sheetView workbookViewId="0">
      <selection activeCell="B6" sqref="B6"/>
    </sheetView>
  </sheetViews>
  <sheetFormatPr defaultColWidth="8.75" defaultRowHeight="15.75" x14ac:dyDescent="0.25"/>
  <cols>
    <col min="1" max="1" width="8.75" style="8"/>
    <col min="2" max="2" width="55.25" style="8" customWidth="1"/>
    <col min="3" max="16384" width="8.75" style="8"/>
  </cols>
  <sheetData>
    <row r="2" spans="2:2" ht="47.25" x14ac:dyDescent="0.25">
      <c r="B2" s="7" t="s">
        <v>55</v>
      </c>
    </row>
    <row r="3" spans="2:2" ht="63" x14ac:dyDescent="0.25">
      <c r="B3" s="11" t="s">
        <v>76</v>
      </c>
    </row>
    <row r="4" spans="2:2" x14ac:dyDescent="0.25">
      <c r="B4" s="26" t="s">
        <v>110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4"/>
  <sheetViews>
    <sheetView zoomScale="80" zoomScaleNormal="80" workbookViewId="0">
      <selection activeCell="H2" sqref="H2"/>
    </sheetView>
  </sheetViews>
  <sheetFormatPr defaultColWidth="8.75" defaultRowHeight="15.75" x14ac:dyDescent="0.25"/>
  <cols>
    <col min="1" max="1" width="8.75" style="9"/>
    <col min="2" max="2" width="49.875" style="9" customWidth="1"/>
    <col min="3" max="3" width="8.75" style="9"/>
    <col min="4" max="4" width="22.375" style="9" customWidth="1"/>
    <col min="5" max="6" width="8.75" style="9"/>
    <col min="7" max="7" width="11" style="9" customWidth="1"/>
    <col min="8" max="16384" width="8.75" style="9"/>
  </cols>
  <sheetData>
    <row r="2" spans="2:9" ht="47.25" x14ac:dyDescent="0.25">
      <c r="B2" s="103" t="s">
        <v>56</v>
      </c>
    </row>
    <row r="3" spans="2:9" ht="47.25" x14ac:dyDescent="0.25">
      <c r="B3" s="104" t="s">
        <v>77</v>
      </c>
      <c r="D3" s="158" t="s">
        <v>235</v>
      </c>
      <c r="E3" s="159"/>
      <c r="F3" s="159"/>
      <c r="G3" s="159"/>
      <c r="H3" s="159"/>
      <c r="I3" s="160"/>
    </row>
    <row r="4" spans="2:9" x14ac:dyDescent="0.25">
      <c r="B4" s="48"/>
      <c r="D4" s="62" t="s">
        <v>230</v>
      </c>
      <c r="E4" s="62" t="s">
        <v>232</v>
      </c>
      <c r="F4" s="62" t="s">
        <v>157</v>
      </c>
      <c r="G4" s="62" t="s">
        <v>233</v>
      </c>
      <c r="H4" s="62" t="s">
        <v>234</v>
      </c>
      <c r="I4" s="62" t="s">
        <v>236</v>
      </c>
    </row>
    <row r="5" spans="2:9" x14ac:dyDescent="0.25">
      <c r="D5" s="105" t="s">
        <v>231</v>
      </c>
      <c r="E5" s="106">
        <v>4.59</v>
      </c>
      <c r="F5" s="106">
        <v>43.24</v>
      </c>
      <c r="G5" s="106">
        <v>0.15</v>
      </c>
      <c r="H5" s="106">
        <v>52.02</v>
      </c>
      <c r="I5" s="107">
        <v>2743</v>
      </c>
    </row>
    <row r="6" spans="2:9" x14ac:dyDescent="0.25">
      <c r="B6" s="108" t="s">
        <v>115</v>
      </c>
      <c r="D6" s="105" t="s">
        <v>237</v>
      </c>
      <c r="E6" s="106">
        <v>2.54</v>
      </c>
      <c r="F6" s="106">
        <v>45.85</v>
      </c>
      <c r="G6" s="106">
        <v>7.0000000000000007E-2</v>
      </c>
      <c r="H6" s="106">
        <v>51.54</v>
      </c>
      <c r="I6" s="107">
        <v>2757</v>
      </c>
    </row>
    <row r="7" spans="2:9" x14ac:dyDescent="0.25">
      <c r="D7" s="105" t="s">
        <v>238</v>
      </c>
      <c r="E7" s="106">
        <v>1.25</v>
      </c>
      <c r="F7" s="106">
        <v>44.15</v>
      </c>
      <c r="G7" s="106">
        <v>0.11</v>
      </c>
      <c r="H7" s="106">
        <v>54.49</v>
      </c>
      <c r="I7" s="107">
        <v>1839</v>
      </c>
    </row>
    <row r="8" spans="2:9" x14ac:dyDescent="0.25">
      <c r="D8" s="105" t="s">
        <v>239</v>
      </c>
      <c r="E8" s="106">
        <v>1.23</v>
      </c>
      <c r="F8" s="106">
        <v>47.65</v>
      </c>
      <c r="G8" s="106">
        <v>0</v>
      </c>
      <c r="H8" s="106">
        <v>51.11</v>
      </c>
      <c r="I8" s="107">
        <v>405</v>
      </c>
    </row>
    <row r="9" spans="2:9" x14ac:dyDescent="0.25">
      <c r="D9" s="105" t="s">
        <v>240</v>
      </c>
      <c r="E9" s="106">
        <v>0.5</v>
      </c>
      <c r="F9" s="106">
        <v>38.450000000000003</v>
      </c>
      <c r="G9" s="106">
        <v>0.12</v>
      </c>
      <c r="H9" s="106">
        <v>60.92</v>
      </c>
      <c r="I9" s="107">
        <v>801</v>
      </c>
    </row>
    <row r="10" spans="2:9" x14ac:dyDescent="0.25">
      <c r="D10" s="68" t="s">
        <v>121</v>
      </c>
      <c r="E10" s="68">
        <v>2.67</v>
      </c>
      <c r="F10" s="68">
        <v>44.04</v>
      </c>
      <c r="G10" s="68">
        <v>0.11</v>
      </c>
      <c r="H10" s="68">
        <v>53.19</v>
      </c>
      <c r="I10" s="109">
        <v>8545</v>
      </c>
    </row>
    <row r="11" spans="2:9" x14ac:dyDescent="0.25">
      <c r="D11" s="9" t="s">
        <v>241</v>
      </c>
    </row>
    <row r="14" spans="2:9" x14ac:dyDescent="0.25">
      <c r="D14" s="158" t="s">
        <v>242</v>
      </c>
      <c r="E14" s="159"/>
      <c r="F14" s="159"/>
      <c r="G14" s="159"/>
      <c r="H14" s="159"/>
      <c r="I14" s="160"/>
    </row>
    <row r="15" spans="2:9" x14ac:dyDescent="0.25">
      <c r="D15" s="62" t="s">
        <v>245</v>
      </c>
      <c r="E15" s="62" t="s">
        <v>232</v>
      </c>
      <c r="F15" s="62" t="s">
        <v>157</v>
      </c>
      <c r="G15" s="62" t="s">
        <v>233</v>
      </c>
      <c r="H15" s="62" t="s">
        <v>234</v>
      </c>
      <c r="I15" s="62" t="s">
        <v>236</v>
      </c>
    </row>
    <row r="16" spans="2:9" x14ac:dyDescent="0.25">
      <c r="D16" s="105" t="s">
        <v>243</v>
      </c>
      <c r="E16" s="106">
        <v>3.91</v>
      </c>
      <c r="F16" s="106">
        <v>52.99</v>
      </c>
      <c r="G16" s="106">
        <v>0.17</v>
      </c>
      <c r="H16" s="106">
        <v>42.93</v>
      </c>
      <c r="I16" s="107">
        <v>3508</v>
      </c>
    </row>
    <row r="17" spans="4:9" x14ac:dyDescent="0.25">
      <c r="D17" s="105" t="s">
        <v>244</v>
      </c>
      <c r="E17" s="106">
        <v>2.6</v>
      </c>
      <c r="F17" s="106">
        <v>54.43</v>
      </c>
      <c r="G17" s="106">
        <v>0.09</v>
      </c>
      <c r="H17" s="106">
        <v>42.88</v>
      </c>
      <c r="I17" s="107">
        <v>3498</v>
      </c>
    </row>
    <row r="18" spans="4:9" x14ac:dyDescent="0.25">
      <c r="D18" s="105" t="s">
        <v>234</v>
      </c>
      <c r="E18" s="110">
        <v>0</v>
      </c>
      <c r="F18" s="110">
        <v>0</v>
      </c>
      <c r="G18" s="110">
        <v>0</v>
      </c>
      <c r="H18" s="106">
        <v>100</v>
      </c>
      <c r="I18" s="107">
        <v>1539</v>
      </c>
    </row>
    <row r="19" spans="4:9" x14ac:dyDescent="0.25">
      <c r="D19" s="68" t="s">
        <v>121</v>
      </c>
      <c r="E19" s="68">
        <v>2.67</v>
      </c>
      <c r="F19" s="68">
        <v>44.04</v>
      </c>
      <c r="G19" s="68">
        <v>0.11</v>
      </c>
      <c r="H19" s="68">
        <v>53.19</v>
      </c>
      <c r="I19" s="109">
        <v>8545</v>
      </c>
    </row>
    <row r="20" spans="4:9" x14ac:dyDescent="0.25">
      <c r="D20" s="9" t="s">
        <v>241</v>
      </c>
    </row>
    <row r="23" spans="4:9" x14ac:dyDescent="0.25">
      <c r="D23" s="9" t="s">
        <v>226</v>
      </c>
    </row>
    <row r="24" spans="4:9" x14ac:dyDescent="0.25">
      <c r="D24" s="158" t="s">
        <v>253</v>
      </c>
      <c r="E24" s="159"/>
      <c r="F24" s="159"/>
      <c r="G24" s="159"/>
      <c r="H24" s="159"/>
      <c r="I24" s="160"/>
    </row>
    <row r="25" spans="4:9" x14ac:dyDescent="0.25">
      <c r="D25" s="62" t="s">
        <v>246</v>
      </c>
      <c r="E25" s="62" t="s">
        <v>232</v>
      </c>
      <c r="F25" s="62" t="s">
        <v>157</v>
      </c>
      <c r="G25" s="62" t="s">
        <v>233</v>
      </c>
      <c r="H25" s="62" t="s">
        <v>234</v>
      </c>
      <c r="I25" s="62" t="s">
        <v>236</v>
      </c>
    </row>
    <row r="26" spans="4:9" x14ac:dyDescent="0.25">
      <c r="D26" s="64" t="s">
        <v>247</v>
      </c>
      <c r="E26" s="106">
        <v>100</v>
      </c>
      <c r="F26" s="106">
        <v>0</v>
      </c>
      <c r="G26" s="106">
        <v>0</v>
      </c>
      <c r="H26" s="106">
        <v>0</v>
      </c>
      <c r="I26" s="106">
        <v>37</v>
      </c>
    </row>
    <row r="27" spans="4:9" x14ac:dyDescent="0.25">
      <c r="D27" s="64" t="s">
        <v>248</v>
      </c>
      <c r="E27" s="106">
        <v>100</v>
      </c>
      <c r="F27" s="106">
        <v>0</v>
      </c>
      <c r="G27" s="106">
        <v>0</v>
      </c>
      <c r="H27" s="106">
        <v>0</v>
      </c>
      <c r="I27" s="106">
        <v>28</v>
      </c>
    </row>
    <row r="28" spans="4:9" x14ac:dyDescent="0.25">
      <c r="D28" s="64" t="s">
        <v>249</v>
      </c>
      <c r="E28" s="106">
        <v>100</v>
      </c>
      <c r="F28" s="106">
        <v>0</v>
      </c>
      <c r="G28" s="106">
        <v>0</v>
      </c>
      <c r="H28" s="106">
        <v>0</v>
      </c>
      <c r="I28" s="106">
        <v>7</v>
      </c>
    </row>
    <row r="29" spans="4:9" x14ac:dyDescent="0.25">
      <c r="D29" s="64" t="s">
        <v>250</v>
      </c>
      <c r="E29" s="106">
        <v>100</v>
      </c>
      <c r="F29" s="106">
        <v>0</v>
      </c>
      <c r="G29" s="106">
        <v>0</v>
      </c>
      <c r="H29" s="106">
        <v>0</v>
      </c>
      <c r="I29" s="106">
        <v>22</v>
      </c>
    </row>
    <row r="30" spans="4:9" x14ac:dyDescent="0.25">
      <c r="D30" s="64" t="s">
        <v>251</v>
      </c>
      <c r="E30" s="106">
        <v>100</v>
      </c>
      <c r="F30" s="106">
        <v>0</v>
      </c>
      <c r="G30" s="106">
        <v>0</v>
      </c>
      <c r="H30" s="106">
        <v>0</v>
      </c>
      <c r="I30" s="106">
        <v>12</v>
      </c>
    </row>
    <row r="31" spans="4:9" x14ac:dyDescent="0.25">
      <c r="D31" s="64" t="s">
        <v>252</v>
      </c>
      <c r="E31" s="106">
        <v>100</v>
      </c>
      <c r="F31" s="106">
        <v>0</v>
      </c>
      <c r="G31" s="106">
        <v>0</v>
      </c>
      <c r="H31" s="106">
        <v>0</v>
      </c>
      <c r="I31" s="106">
        <v>1</v>
      </c>
    </row>
    <row r="32" spans="4:9" x14ac:dyDescent="0.25">
      <c r="D32" s="64" t="s">
        <v>234</v>
      </c>
      <c r="E32" s="106">
        <v>1.43</v>
      </c>
      <c r="F32" s="106">
        <v>44.6</v>
      </c>
      <c r="G32" s="106">
        <v>0.11</v>
      </c>
      <c r="H32" s="106">
        <v>53.86</v>
      </c>
      <c r="I32" s="107">
        <v>8438</v>
      </c>
    </row>
    <row r="33" spans="4:9" x14ac:dyDescent="0.25">
      <c r="D33" s="68" t="s">
        <v>121</v>
      </c>
      <c r="E33" s="68">
        <v>2.67</v>
      </c>
      <c r="F33" s="68">
        <v>44.04</v>
      </c>
      <c r="G33" s="68">
        <v>0.11</v>
      </c>
      <c r="H33" s="68">
        <v>53.19</v>
      </c>
      <c r="I33" s="109">
        <v>8545</v>
      </c>
    </row>
    <row r="34" spans="4:9" x14ac:dyDescent="0.25">
      <c r="D34" s="9" t="s">
        <v>241</v>
      </c>
    </row>
  </sheetData>
  <mergeCells count="3">
    <mergeCell ref="D3:I3"/>
    <mergeCell ref="D14:I14"/>
    <mergeCell ref="D24:I2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M6"/>
  <sheetViews>
    <sheetView zoomScale="80" zoomScaleNormal="80" workbookViewId="0">
      <selection activeCell="E6" sqref="E6"/>
    </sheetView>
  </sheetViews>
  <sheetFormatPr defaultColWidth="8.75" defaultRowHeight="15.75" x14ac:dyDescent="0.25"/>
  <cols>
    <col min="1" max="1" width="8.75" style="9"/>
    <col min="2" max="2" width="58.25" style="9" customWidth="1"/>
    <col min="3" max="16384" width="8.75" style="9"/>
  </cols>
  <sheetData>
    <row r="2" spans="2:13" ht="63" x14ac:dyDescent="0.25">
      <c r="B2" s="103" t="s">
        <v>292</v>
      </c>
      <c r="H2" s="169" t="s">
        <v>225</v>
      </c>
      <c r="I2" s="169"/>
      <c r="J2" s="169"/>
      <c r="K2" s="169"/>
      <c r="L2" s="169"/>
      <c r="M2" s="169"/>
    </row>
    <row r="3" spans="2:13" ht="204.75" x14ac:dyDescent="0.25">
      <c r="B3" s="111" t="s">
        <v>78</v>
      </c>
      <c r="H3" s="169"/>
      <c r="I3" s="169"/>
      <c r="J3" s="169"/>
      <c r="K3" s="169"/>
      <c r="L3" s="169"/>
      <c r="M3" s="169"/>
    </row>
    <row r="4" spans="2:13" x14ac:dyDescent="0.25">
      <c r="B4" s="48" t="s">
        <v>110</v>
      </c>
    </row>
    <row r="5" spans="2:13" x14ac:dyDescent="0.25">
      <c r="D5" s="9" t="s">
        <v>224</v>
      </c>
    </row>
    <row r="6" spans="2:13" x14ac:dyDescent="0.25">
      <c r="D6" s="9" t="s">
        <v>198</v>
      </c>
      <c r="E6" s="112" t="s">
        <v>223</v>
      </c>
    </row>
  </sheetData>
  <mergeCells count="1">
    <mergeCell ref="H2:M3"/>
  </mergeCells>
  <hyperlinks>
    <hyperlink ref="E6" r:id="rId1" xr:uid="{53B3C6FF-EAAE-4E92-AE1F-967600DDA559}"/>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Q96"/>
  <sheetViews>
    <sheetView topLeftCell="A81" zoomScale="80" zoomScaleNormal="80" workbookViewId="0">
      <selection activeCell="E93" sqref="E93"/>
    </sheetView>
  </sheetViews>
  <sheetFormatPr defaultColWidth="8.75" defaultRowHeight="15.75" x14ac:dyDescent="0.25"/>
  <cols>
    <col min="1" max="1" width="8.75" style="9"/>
    <col min="2" max="2" width="49.5" style="9" customWidth="1"/>
    <col min="3" max="16384" width="8.75" style="9"/>
  </cols>
  <sheetData>
    <row r="2" spans="2:12" ht="63" x14ac:dyDescent="0.25">
      <c r="B2" s="5" t="s">
        <v>57</v>
      </c>
    </row>
    <row r="3" spans="2:12" ht="110.25" x14ac:dyDescent="0.25">
      <c r="B3" s="113" t="s">
        <v>79</v>
      </c>
    </row>
    <row r="4" spans="2:12" ht="31.5" customHeight="1" x14ac:dyDescent="0.25">
      <c r="B4" s="114" t="s">
        <v>173</v>
      </c>
      <c r="I4" s="169" t="s">
        <v>212</v>
      </c>
      <c r="J4" s="169"/>
      <c r="K4" s="169"/>
      <c r="L4" s="169"/>
    </row>
    <row r="5" spans="2:12" x14ac:dyDescent="0.25">
      <c r="I5" s="169"/>
      <c r="J5" s="169"/>
      <c r="K5" s="169"/>
      <c r="L5" s="169"/>
    </row>
    <row r="6" spans="2:12" x14ac:dyDescent="0.25">
      <c r="I6" s="169"/>
      <c r="J6" s="169"/>
      <c r="K6" s="169"/>
      <c r="L6" s="169"/>
    </row>
    <row r="7" spans="2:12" x14ac:dyDescent="0.25">
      <c r="I7" s="169"/>
      <c r="J7" s="169"/>
      <c r="K7" s="169"/>
      <c r="L7" s="169"/>
    </row>
    <row r="8" spans="2:12" x14ac:dyDescent="0.25">
      <c r="I8" s="169"/>
      <c r="J8" s="169"/>
      <c r="K8" s="169"/>
      <c r="L8" s="169"/>
    </row>
    <row r="9" spans="2:12" x14ac:dyDescent="0.25">
      <c r="I9" s="169"/>
      <c r="J9" s="169"/>
      <c r="K9" s="169"/>
      <c r="L9" s="169"/>
    </row>
    <row r="10" spans="2:12" x14ac:dyDescent="0.25">
      <c r="I10" s="169"/>
      <c r="J10" s="169"/>
      <c r="K10" s="169"/>
      <c r="L10" s="169"/>
    </row>
    <row r="11" spans="2:12" x14ac:dyDescent="0.25">
      <c r="I11" s="169"/>
      <c r="J11" s="169"/>
      <c r="K11" s="169"/>
      <c r="L11" s="169"/>
    </row>
    <row r="12" spans="2:12" x14ac:dyDescent="0.25">
      <c r="I12" s="169"/>
      <c r="J12" s="169"/>
      <c r="K12" s="169"/>
      <c r="L12" s="169"/>
    </row>
    <row r="13" spans="2:12" x14ac:dyDescent="0.25">
      <c r="I13" s="169"/>
      <c r="J13" s="169"/>
      <c r="K13" s="169"/>
      <c r="L13" s="169"/>
    </row>
    <row r="14" spans="2:12" x14ac:dyDescent="0.25">
      <c r="I14" s="169"/>
      <c r="J14" s="169"/>
      <c r="K14" s="169"/>
      <c r="L14" s="169"/>
    </row>
    <row r="15" spans="2:12" x14ac:dyDescent="0.25">
      <c r="I15" s="169"/>
      <c r="J15" s="169"/>
      <c r="K15" s="169"/>
      <c r="L15" s="169"/>
    </row>
    <row r="16" spans="2:12" x14ac:dyDescent="0.25">
      <c r="I16" s="169"/>
      <c r="J16" s="169"/>
      <c r="K16" s="169"/>
      <c r="L16" s="169"/>
    </row>
    <row r="17" spans="4:12" x14ac:dyDescent="0.25">
      <c r="I17" s="169"/>
      <c r="J17" s="169"/>
      <c r="K17" s="169"/>
      <c r="L17" s="169"/>
    </row>
    <row r="18" spans="4:12" x14ac:dyDescent="0.25">
      <c r="I18" s="169"/>
      <c r="J18" s="169"/>
      <c r="K18" s="169"/>
      <c r="L18" s="169"/>
    </row>
    <row r="19" spans="4:12" x14ac:dyDescent="0.25">
      <c r="I19" s="169"/>
      <c r="J19" s="169"/>
      <c r="K19" s="169"/>
      <c r="L19" s="169"/>
    </row>
    <row r="20" spans="4:12" x14ac:dyDescent="0.25">
      <c r="I20" s="169"/>
      <c r="J20" s="169"/>
      <c r="K20" s="169"/>
      <c r="L20" s="169"/>
    </row>
    <row r="21" spans="4:12" x14ac:dyDescent="0.25">
      <c r="I21" s="169"/>
      <c r="J21" s="169"/>
      <c r="K21" s="169"/>
      <c r="L21" s="169"/>
    </row>
    <row r="22" spans="4:12" x14ac:dyDescent="0.25">
      <c r="I22" s="169"/>
      <c r="J22" s="169"/>
      <c r="K22" s="169"/>
      <c r="L22" s="169"/>
    </row>
    <row r="23" spans="4:12" x14ac:dyDescent="0.25">
      <c r="I23" s="169"/>
      <c r="J23" s="169"/>
      <c r="K23" s="169"/>
      <c r="L23" s="169"/>
    </row>
    <row r="24" spans="4:12" x14ac:dyDescent="0.25">
      <c r="I24" s="169"/>
      <c r="J24" s="169"/>
      <c r="K24" s="169"/>
      <c r="L24" s="169"/>
    </row>
    <row r="25" spans="4:12" x14ac:dyDescent="0.25">
      <c r="D25" s="115" t="s">
        <v>213</v>
      </c>
      <c r="E25" s="95" t="s">
        <v>214</v>
      </c>
    </row>
    <row r="28" spans="4:12" x14ac:dyDescent="0.25">
      <c r="H28" s="170" t="s">
        <v>215</v>
      </c>
      <c r="I28" s="170"/>
      <c r="J28" s="170"/>
      <c r="K28" s="170"/>
    </row>
    <row r="29" spans="4:12" x14ac:dyDescent="0.25">
      <c r="H29" s="170"/>
      <c r="I29" s="170"/>
      <c r="J29" s="170"/>
      <c r="K29" s="170"/>
    </row>
    <row r="30" spans="4:12" x14ac:dyDescent="0.25">
      <c r="H30" s="170"/>
      <c r="I30" s="170"/>
      <c r="J30" s="170"/>
      <c r="K30" s="170"/>
    </row>
    <row r="31" spans="4:12" x14ac:dyDescent="0.25">
      <c r="H31" s="170"/>
      <c r="I31" s="170"/>
      <c r="J31" s="170"/>
      <c r="K31" s="170"/>
    </row>
    <row r="32" spans="4:12" x14ac:dyDescent="0.25">
      <c r="H32" s="170"/>
      <c r="I32" s="170"/>
      <c r="J32" s="170"/>
      <c r="K32" s="170"/>
    </row>
    <row r="33" spans="4:11" x14ac:dyDescent="0.25">
      <c r="H33" s="170"/>
      <c r="I33" s="170"/>
      <c r="J33" s="170"/>
      <c r="K33" s="170"/>
    </row>
    <row r="34" spans="4:11" x14ac:dyDescent="0.25">
      <c r="H34" s="170"/>
      <c r="I34" s="170"/>
      <c r="J34" s="170"/>
      <c r="K34" s="170"/>
    </row>
    <row r="35" spans="4:11" x14ac:dyDescent="0.25">
      <c r="H35" s="170"/>
      <c r="I35" s="170"/>
      <c r="J35" s="170"/>
      <c r="K35" s="170"/>
    </row>
    <row r="36" spans="4:11" x14ac:dyDescent="0.25">
      <c r="H36" s="170"/>
      <c r="I36" s="170"/>
      <c r="J36" s="170"/>
      <c r="K36" s="170"/>
    </row>
    <row r="37" spans="4:11" x14ac:dyDescent="0.25">
      <c r="H37" s="170"/>
      <c r="I37" s="170"/>
      <c r="J37" s="170"/>
      <c r="K37" s="170"/>
    </row>
    <row r="38" spans="4:11" x14ac:dyDescent="0.25">
      <c r="H38" s="170"/>
      <c r="I38" s="170"/>
      <c r="J38" s="170"/>
      <c r="K38" s="170"/>
    </row>
    <row r="39" spans="4:11" x14ac:dyDescent="0.25">
      <c r="H39" s="170"/>
      <c r="I39" s="170"/>
      <c r="J39" s="170"/>
      <c r="K39" s="170"/>
    </row>
    <row r="40" spans="4:11" x14ac:dyDescent="0.25">
      <c r="H40" s="170"/>
      <c r="I40" s="170"/>
      <c r="J40" s="170"/>
      <c r="K40" s="170"/>
    </row>
    <row r="41" spans="4:11" x14ac:dyDescent="0.25">
      <c r="H41" s="170"/>
      <c r="I41" s="170"/>
      <c r="J41" s="170"/>
      <c r="K41" s="170"/>
    </row>
    <row r="42" spans="4:11" x14ac:dyDescent="0.25">
      <c r="H42" s="170"/>
      <c r="I42" s="170"/>
      <c r="J42" s="170"/>
      <c r="K42" s="170"/>
    </row>
    <row r="43" spans="4:11" x14ac:dyDescent="0.25">
      <c r="H43" s="170"/>
      <c r="I43" s="170"/>
      <c r="J43" s="170"/>
      <c r="K43" s="170"/>
    </row>
    <row r="44" spans="4:11" x14ac:dyDescent="0.25">
      <c r="H44" s="170"/>
      <c r="I44" s="170"/>
      <c r="J44" s="170"/>
      <c r="K44" s="170"/>
    </row>
    <row r="45" spans="4:11" x14ac:dyDescent="0.25">
      <c r="H45" s="170"/>
      <c r="I45" s="170"/>
      <c r="J45" s="170"/>
      <c r="K45" s="170"/>
    </row>
    <row r="46" spans="4:11" x14ac:dyDescent="0.25">
      <c r="H46" s="170"/>
      <c r="I46" s="170"/>
      <c r="J46" s="170"/>
      <c r="K46" s="170"/>
    </row>
    <row r="47" spans="4:11" x14ac:dyDescent="0.25">
      <c r="D47" s="115" t="s">
        <v>213</v>
      </c>
      <c r="E47" s="116" t="s">
        <v>216</v>
      </c>
      <c r="F47" s="46"/>
    </row>
    <row r="50" spans="11:16" ht="15.75" customHeight="1" x14ac:dyDescent="0.25">
      <c r="K50" s="170" t="s">
        <v>217</v>
      </c>
      <c r="L50" s="170"/>
      <c r="M50" s="170"/>
      <c r="N50" s="170"/>
      <c r="O50" s="170"/>
      <c r="P50" s="170"/>
    </row>
    <row r="51" spans="11:16" x14ac:dyDescent="0.25">
      <c r="K51" s="170"/>
      <c r="L51" s="170"/>
      <c r="M51" s="170"/>
      <c r="N51" s="170"/>
      <c r="O51" s="170"/>
      <c r="P51" s="170"/>
    </row>
    <row r="52" spans="11:16" x14ac:dyDescent="0.25">
      <c r="K52" s="170"/>
      <c r="L52" s="170"/>
      <c r="M52" s="170"/>
      <c r="N52" s="170"/>
      <c r="O52" s="170"/>
      <c r="P52" s="170"/>
    </row>
    <row r="53" spans="11:16" x14ac:dyDescent="0.25">
      <c r="K53" s="170"/>
      <c r="L53" s="170"/>
      <c r="M53" s="170"/>
      <c r="N53" s="170"/>
      <c r="O53" s="170"/>
      <c r="P53" s="170"/>
    </row>
    <row r="54" spans="11:16" x14ac:dyDescent="0.25">
      <c r="K54" s="170"/>
      <c r="L54" s="170"/>
      <c r="M54" s="170"/>
      <c r="N54" s="170"/>
      <c r="O54" s="170"/>
      <c r="P54" s="170"/>
    </row>
    <row r="55" spans="11:16" x14ac:dyDescent="0.25">
      <c r="K55" s="170"/>
      <c r="L55" s="170"/>
      <c r="M55" s="170"/>
      <c r="N55" s="170"/>
      <c r="O55" s="170"/>
      <c r="P55" s="170"/>
    </row>
    <row r="56" spans="11:16" x14ac:dyDescent="0.25">
      <c r="K56" s="170"/>
      <c r="L56" s="170"/>
      <c r="M56" s="170"/>
      <c r="N56" s="170"/>
      <c r="O56" s="170"/>
      <c r="P56" s="170"/>
    </row>
    <row r="57" spans="11:16" x14ac:dyDescent="0.25">
      <c r="K57" s="170"/>
      <c r="L57" s="170"/>
      <c r="M57" s="170"/>
      <c r="N57" s="170"/>
      <c r="O57" s="170"/>
      <c r="P57" s="170"/>
    </row>
    <row r="58" spans="11:16" x14ac:dyDescent="0.25">
      <c r="K58" s="170"/>
      <c r="L58" s="170"/>
      <c r="M58" s="170"/>
      <c r="N58" s="170"/>
      <c r="O58" s="170"/>
      <c r="P58" s="170"/>
    </row>
    <row r="59" spans="11:16" x14ac:dyDescent="0.25">
      <c r="K59" s="170"/>
      <c r="L59" s="170"/>
      <c r="M59" s="170"/>
      <c r="N59" s="170"/>
      <c r="O59" s="170"/>
      <c r="P59" s="170"/>
    </row>
    <row r="60" spans="11:16" x14ac:dyDescent="0.25">
      <c r="K60" s="170"/>
      <c r="L60" s="170"/>
      <c r="M60" s="170"/>
      <c r="N60" s="170"/>
      <c r="O60" s="170"/>
      <c r="P60" s="170"/>
    </row>
    <row r="61" spans="11:16" x14ac:dyDescent="0.25">
      <c r="K61" s="170"/>
      <c r="L61" s="170"/>
      <c r="M61" s="170"/>
      <c r="N61" s="170"/>
      <c r="O61" s="170"/>
      <c r="P61" s="170"/>
    </row>
    <row r="62" spans="11:16" x14ac:dyDescent="0.25">
      <c r="K62" s="170"/>
      <c r="L62" s="170"/>
      <c r="M62" s="170"/>
      <c r="N62" s="170"/>
      <c r="O62" s="170"/>
      <c r="P62" s="170"/>
    </row>
    <row r="63" spans="11:16" x14ac:dyDescent="0.25">
      <c r="K63" s="170"/>
      <c r="L63" s="170"/>
      <c r="M63" s="170"/>
      <c r="N63" s="170"/>
      <c r="O63" s="170"/>
      <c r="P63" s="170"/>
    </row>
    <row r="64" spans="11:16" x14ac:dyDescent="0.25">
      <c r="K64" s="170"/>
      <c r="L64" s="170"/>
      <c r="M64" s="170"/>
      <c r="N64" s="170"/>
      <c r="O64" s="170"/>
      <c r="P64" s="170"/>
    </row>
    <row r="65" spans="4:17" x14ac:dyDescent="0.25">
      <c r="K65" s="170"/>
      <c r="L65" s="170"/>
      <c r="M65" s="170"/>
      <c r="N65" s="170"/>
      <c r="O65" s="170"/>
      <c r="P65" s="170"/>
    </row>
    <row r="66" spans="4:17" x14ac:dyDescent="0.25">
      <c r="K66" s="170"/>
      <c r="L66" s="170"/>
      <c r="M66" s="170"/>
      <c r="N66" s="170"/>
      <c r="O66" s="170"/>
      <c r="P66" s="170"/>
    </row>
    <row r="67" spans="4:17" x14ac:dyDescent="0.25">
      <c r="K67" s="170"/>
      <c r="L67" s="170"/>
      <c r="M67" s="170"/>
      <c r="N67" s="170"/>
      <c r="O67" s="170"/>
      <c r="P67" s="170"/>
    </row>
    <row r="69" spans="4:17" x14ac:dyDescent="0.25">
      <c r="D69" s="115" t="s">
        <v>213</v>
      </c>
      <c r="E69" s="97" t="s">
        <v>218</v>
      </c>
    </row>
    <row r="73" spans="4:17" ht="15.75" customHeight="1" x14ac:dyDescent="0.25">
      <c r="I73" s="170" t="s">
        <v>219</v>
      </c>
      <c r="J73" s="170"/>
      <c r="K73" s="170"/>
      <c r="L73" s="170"/>
      <c r="M73" s="170"/>
      <c r="N73" s="170"/>
      <c r="O73" s="170"/>
      <c r="P73" s="170"/>
      <c r="Q73" s="170"/>
    </row>
    <row r="74" spans="4:17" x14ac:dyDescent="0.25">
      <c r="I74" s="170"/>
      <c r="J74" s="170"/>
      <c r="K74" s="170"/>
      <c r="L74" s="170"/>
      <c r="M74" s="170"/>
      <c r="N74" s="170"/>
      <c r="O74" s="170"/>
      <c r="P74" s="170"/>
      <c r="Q74" s="170"/>
    </row>
    <row r="75" spans="4:17" x14ac:dyDescent="0.25">
      <c r="I75" s="170"/>
      <c r="J75" s="170"/>
      <c r="K75" s="170"/>
      <c r="L75" s="170"/>
      <c r="M75" s="170"/>
      <c r="N75" s="170"/>
      <c r="O75" s="170"/>
      <c r="P75" s="170"/>
      <c r="Q75" s="170"/>
    </row>
    <row r="76" spans="4:17" x14ac:dyDescent="0.25">
      <c r="I76" s="170"/>
      <c r="J76" s="170"/>
      <c r="K76" s="170"/>
      <c r="L76" s="170"/>
      <c r="M76" s="170"/>
      <c r="N76" s="170"/>
      <c r="O76" s="170"/>
      <c r="P76" s="170"/>
      <c r="Q76" s="170"/>
    </row>
    <row r="77" spans="4:17" x14ac:dyDescent="0.25">
      <c r="I77" s="170"/>
      <c r="J77" s="170"/>
      <c r="K77" s="170"/>
      <c r="L77" s="170"/>
      <c r="M77" s="170"/>
      <c r="N77" s="170"/>
      <c r="O77" s="170"/>
      <c r="P77" s="170"/>
      <c r="Q77" s="170"/>
    </row>
    <row r="78" spans="4:17" x14ac:dyDescent="0.25">
      <c r="I78" s="170"/>
      <c r="J78" s="170"/>
      <c r="K78" s="170"/>
      <c r="L78" s="170"/>
      <c r="M78" s="170"/>
      <c r="N78" s="170"/>
      <c r="O78" s="170"/>
      <c r="P78" s="170"/>
      <c r="Q78" s="170"/>
    </row>
    <row r="79" spans="4:17" x14ac:dyDescent="0.25">
      <c r="I79" s="170"/>
      <c r="J79" s="170"/>
      <c r="K79" s="170"/>
      <c r="L79" s="170"/>
      <c r="M79" s="170"/>
      <c r="N79" s="170"/>
      <c r="O79" s="170"/>
      <c r="P79" s="170"/>
      <c r="Q79" s="170"/>
    </row>
    <row r="80" spans="4:17" x14ac:dyDescent="0.25">
      <c r="I80" s="170"/>
      <c r="J80" s="170"/>
      <c r="K80" s="170"/>
      <c r="L80" s="170"/>
      <c r="M80" s="170"/>
      <c r="N80" s="170"/>
      <c r="O80" s="170"/>
      <c r="P80" s="170"/>
      <c r="Q80" s="170"/>
    </row>
    <row r="81" spans="4:17" x14ac:dyDescent="0.25">
      <c r="I81" s="170"/>
      <c r="J81" s="170"/>
      <c r="K81" s="170"/>
      <c r="L81" s="170"/>
      <c r="M81" s="170"/>
      <c r="N81" s="170"/>
      <c r="O81" s="170"/>
      <c r="P81" s="170"/>
      <c r="Q81" s="170"/>
    </row>
    <row r="82" spans="4:17" x14ac:dyDescent="0.25">
      <c r="I82" s="170"/>
      <c r="J82" s="170"/>
      <c r="K82" s="170"/>
      <c r="L82" s="170"/>
      <c r="M82" s="170"/>
      <c r="N82" s="170"/>
      <c r="O82" s="170"/>
      <c r="P82" s="170"/>
      <c r="Q82" s="170"/>
    </row>
    <row r="83" spans="4:17" x14ac:dyDescent="0.25">
      <c r="I83" s="170"/>
      <c r="J83" s="170"/>
      <c r="K83" s="170"/>
      <c r="L83" s="170"/>
      <c r="M83" s="170"/>
      <c r="N83" s="170"/>
      <c r="O83" s="170"/>
      <c r="P83" s="170"/>
      <c r="Q83" s="170"/>
    </row>
    <row r="84" spans="4:17" x14ac:dyDescent="0.25">
      <c r="I84" s="170"/>
      <c r="J84" s="170"/>
      <c r="K84" s="170"/>
      <c r="L84" s="170"/>
      <c r="M84" s="170"/>
      <c r="N84" s="170"/>
      <c r="O84" s="170"/>
      <c r="P84" s="170"/>
      <c r="Q84" s="170"/>
    </row>
    <row r="85" spans="4:17" x14ac:dyDescent="0.25">
      <c r="I85" s="170"/>
      <c r="J85" s="170"/>
      <c r="K85" s="170"/>
      <c r="L85" s="170"/>
      <c r="M85" s="170"/>
      <c r="N85" s="170"/>
      <c r="O85" s="170"/>
      <c r="P85" s="170"/>
      <c r="Q85" s="170"/>
    </row>
    <row r="86" spans="4:17" x14ac:dyDescent="0.25">
      <c r="I86" s="170"/>
      <c r="J86" s="170"/>
      <c r="K86" s="170"/>
      <c r="L86" s="170"/>
      <c r="M86" s="170"/>
      <c r="N86" s="170"/>
      <c r="O86" s="170"/>
      <c r="P86" s="170"/>
      <c r="Q86" s="170"/>
    </row>
    <row r="87" spans="4:17" x14ac:dyDescent="0.25">
      <c r="I87" s="170"/>
      <c r="J87" s="170"/>
      <c r="K87" s="170"/>
      <c r="L87" s="170"/>
      <c r="M87" s="170"/>
      <c r="N87" s="170"/>
      <c r="O87" s="170"/>
      <c r="P87" s="170"/>
      <c r="Q87" s="170"/>
    </row>
    <row r="88" spans="4:17" x14ac:dyDescent="0.25">
      <c r="I88" s="170"/>
      <c r="J88" s="170"/>
      <c r="K88" s="170"/>
      <c r="L88" s="170"/>
      <c r="M88" s="170"/>
      <c r="N88" s="170"/>
      <c r="O88" s="170"/>
      <c r="P88" s="170"/>
      <c r="Q88" s="170"/>
    </row>
    <row r="89" spans="4:17" x14ac:dyDescent="0.25">
      <c r="I89" s="170"/>
      <c r="J89" s="170"/>
      <c r="K89" s="170"/>
      <c r="L89" s="170"/>
      <c r="M89" s="170"/>
      <c r="N89" s="170"/>
      <c r="O89" s="170"/>
      <c r="P89" s="170"/>
      <c r="Q89" s="170"/>
    </row>
    <row r="90" spans="4:17" x14ac:dyDescent="0.25">
      <c r="I90" s="170"/>
      <c r="J90" s="170"/>
      <c r="K90" s="170"/>
      <c r="L90" s="170"/>
      <c r="M90" s="170"/>
      <c r="N90" s="170"/>
      <c r="O90" s="170"/>
      <c r="P90" s="170"/>
      <c r="Q90" s="170"/>
    </row>
    <row r="91" spans="4:17" x14ac:dyDescent="0.25">
      <c r="I91" s="117"/>
      <c r="J91" s="117"/>
      <c r="K91" s="117"/>
      <c r="L91" s="117"/>
      <c r="M91" s="117"/>
      <c r="N91" s="117"/>
      <c r="O91" s="117"/>
      <c r="P91" s="117"/>
      <c r="Q91" s="117"/>
    </row>
    <row r="92" spans="4:17" x14ac:dyDescent="0.25">
      <c r="I92" s="117"/>
      <c r="J92" s="117"/>
      <c r="K92" s="117"/>
      <c r="L92" s="117"/>
      <c r="M92" s="117"/>
      <c r="N92" s="117"/>
      <c r="O92" s="117"/>
      <c r="P92" s="117"/>
      <c r="Q92" s="117"/>
    </row>
    <row r="93" spans="4:17" x14ac:dyDescent="0.25">
      <c r="D93" s="115" t="s">
        <v>213</v>
      </c>
      <c r="E93" s="97" t="s">
        <v>220</v>
      </c>
      <c r="F93" s="46"/>
      <c r="G93" s="46"/>
      <c r="I93" s="117"/>
      <c r="J93" s="117"/>
      <c r="K93" s="117"/>
      <c r="L93" s="117"/>
      <c r="M93" s="117"/>
      <c r="N93" s="117"/>
      <c r="O93" s="117"/>
      <c r="P93" s="117"/>
      <c r="Q93" s="117"/>
    </row>
    <row r="94" spans="4:17" x14ac:dyDescent="0.25">
      <c r="I94" s="117"/>
      <c r="J94" s="117"/>
      <c r="K94" s="117"/>
      <c r="L94" s="117"/>
      <c r="M94" s="117"/>
      <c r="N94" s="117"/>
      <c r="O94" s="117"/>
      <c r="P94" s="117"/>
      <c r="Q94" s="117"/>
    </row>
    <row r="95" spans="4:17" x14ac:dyDescent="0.25">
      <c r="I95" s="117"/>
      <c r="J95" s="117"/>
      <c r="K95" s="117"/>
      <c r="L95" s="117"/>
      <c r="M95" s="117"/>
      <c r="N95" s="117"/>
      <c r="O95" s="117"/>
      <c r="P95" s="117"/>
      <c r="Q95" s="117"/>
    </row>
    <row r="96" spans="4:17" x14ac:dyDescent="0.25">
      <c r="I96" s="117"/>
      <c r="J96" s="117"/>
      <c r="K96" s="117"/>
      <c r="L96" s="117"/>
      <c r="M96" s="117"/>
      <c r="N96" s="117"/>
      <c r="O96" s="117"/>
      <c r="P96" s="117"/>
      <c r="Q96" s="117"/>
    </row>
  </sheetData>
  <mergeCells count="4">
    <mergeCell ref="I4:L24"/>
    <mergeCell ref="H28:K46"/>
    <mergeCell ref="K50:P67"/>
    <mergeCell ref="I73:Q90"/>
  </mergeCells>
  <hyperlinks>
    <hyperlink ref="E25" r:id="rId1" xr:uid="{884D4E53-D7C4-49C6-9C13-1766F8CA35EC}"/>
    <hyperlink ref="E47" r:id="rId2" xr:uid="{6AB6A79D-2846-4728-A007-8EAF3673CD0A}"/>
    <hyperlink ref="E69" r:id="rId3" xr:uid="{11F116E6-5918-4E74-9B44-1DDD32A173DA}"/>
    <hyperlink ref="E93" r:id="rId4" xr:uid="{9B9AAA1C-73D5-47B2-B1ED-5D4B593BEDE8}"/>
  </hyperlinks>
  <pageMargins left="0.7" right="0.7" top="0.75" bottom="0.75" header="0.3" footer="0.3"/>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K12"/>
  <sheetViews>
    <sheetView zoomScale="80" zoomScaleNormal="80" workbookViewId="0">
      <selection activeCell="N7" sqref="N7"/>
    </sheetView>
  </sheetViews>
  <sheetFormatPr defaultRowHeight="15.75" x14ac:dyDescent="0.25"/>
  <cols>
    <col min="1" max="1" width="9" style="46"/>
    <col min="2" max="2" width="62" style="46" customWidth="1"/>
    <col min="3" max="16384" width="9" style="46"/>
  </cols>
  <sheetData>
    <row r="2" spans="2:11" ht="47.25" x14ac:dyDescent="0.25">
      <c r="B2" s="5" t="s">
        <v>58</v>
      </c>
      <c r="H2" s="169" t="s">
        <v>221</v>
      </c>
      <c r="I2" s="169"/>
      <c r="J2" s="169"/>
      <c r="K2" s="169"/>
    </row>
    <row r="3" spans="2:11" ht="94.5" x14ac:dyDescent="0.25">
      <c r="B3" s="113" t="s">
        <v>79</v>
      </c>
      <c r="H3" s="169"/>
      <c r="I3" s="169"/>
      <c r="J3" s="169"/>
      <c r="K3" s="169"/>
    </row>
    <row r="4" spans="2:11" ht="31.5" x14ac:dyDescent="0.25">
      <c r="B4" s="114" t="s">
        <v>172</v>
      </c>
      <c r="H4" s="169"/>
      <c r="I4" s="169"/>
      <c r="J4" s="169"/>
      <c r="K4" s="169"/>
    </row>
    <row r="5" spans="2:11" x14ac:dyDescent="0.25">
      <c r="H5" s="169"/>
      <c r="I5" s="169"/>
      <c r="J5" s="169"/>
      <c r="K5" s="169"/>
    </row>
    <row r="6" spans="2:11" x14ac:dyDescent="0.25">
      <c r="H6" s="169"/>
      <c r="I6" s="169"/>
      <c r="J6" s="169"/>
      <c r="K6" s="169"/>
    </row>
    <row r="7" spans="2:11" x14ac:dyDescent="0.25">
      <c r="H7" s="169"/>
      <c r="I7" s="169"/>
      <c r="J7" s="169"/>
      <c r="K7" s="169"/>
    </row>
    <row r="8" spans="2:11" x14ac:dyDescent="0.25">
      <c r="H8" s="169"/>
      <c r="I8" s="169"/>
      <c r="J8" s="169"/>
      <c r="K8" s="169"/>
    </row>
    <row r="9" spans="2:11" x14ac:dyDescent="0.25">
      <c r="H9" s="169"/>
      <c r="I9" s="169"/>
      <c r="J9" s="169"/>
      <c r="K9" s="169"/>
    </row>
    <row r="12" spans="2:11" x14ac:dyDescent="0.25">
      <c r="D12" s="115" t="s">
        <v>213</v>
      </c>
      <c r="E12" s="116" t="s">
        <v>216</v>
      </c>
    </row>
  </sheetData>
  <mergeCells count="1">
    <mergeCell ref="H2:K9"/>
  </mergeCells>
  <hyperlinks>
    <hyperlink ref="E12" r:id="rId1" xr:uid="{34AF3981-83DC-4790-A88D-2ED39B3FA8D9}"/>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25"/>
  <sheetViews>
    <sheetView zoomScale="90" zoomScaleNormal="90" workbookViewId="0">
      <selection activeCell="G3" sqref="G3"/>
    </sheetView>
  </sheetViews>
  <sheetFormatPr defaultColWidth="8.75" defaultRowHeight="15.75" x14ac:dyDescent="0.25"/>
  <cols>
    <col min="1" max="1" width="8.75" style="8"/>
    <col min="2" max="2" width="44" style="8" customWidth="1"/>
    <col min="3" max="16384" width="8.75" style="8"/>
  </cols>
  <sheetData>
    <row r="2" spans="2:11" ht="63" x14ac:dyDescent="0.25">
      <c r="B2" s="12" t="s">
        <v>64</v>
      </c>
    </row>
    <row r="3" spans="2:11" ht="78.75" x14ac:dyDescent="0.25">
      <c r="B3" s="13" t="s">
        <v>65</v>
      </c>
    </row>
    <row r="4" spans="2:11" x14ac:dyDescent="0.25">
      <c r="B4" s="4" t="s">
        <v>110</v>
      </c>
    </row>
    <row r="6" spans="2:11" ht="15.75" customHeight="1" x14ac:dyDescent="0.25">
      <c r="G6" s="170" t="s">
        <v>229</v>
      </c>
      <c r="H6" s="170"/>
      <c r="I6" s="170"/>
      <c r="J6" s="170"/>
      <c r="K6" s="170"/>
    </row>
    <row r="7" spans="2:11" x14ac:dyDescent="0.25">
      <c r="G7" s="170"/>
      <c r="H7" s="170"/>
      <c r="I7" s="170"/>
      <c r="J7" s="170"/>
      <c r="K7" s="170"/>
    </row>
    <row r="8" spans="2:11" x14ac:dyDescent="0.25">
      <c r="G8" s="170"/>
      <c r="H8" s="170"/>
      <c r="I8" s="170"/>
      <c r="J8" s="170"/>
      <c r="K8" s="170"/>
    </row>
    <row r="9" spans="2:11" x14ac:dyDescent="0.25">
      <c r="G9" s="170"/>
      <c r="H9" s="170"/>
      <c r="I9" s="170"/>
      <c r="J9" s="170"/>
      <c r="K9" s="170"/>
    </row>
    <row r="10" spans="2:11" x14ac:dyDescent="0.25">
      <c r="G10" s="170"/>
      <c r="H10" s="170"/>
      <c r="I10" s="170"/>
      <c r="J10" s="170"/>
      <c r="K10" s="170"/>
    </row>
    <row r="11" spans="2:11" x14ac:dyDescent="0.25">
      <c r="G11" s="170"/>
      <c r="H11" s="170"/>
      <c r="I11" s="170"/>
      <c r="J11" s="170"/>
      <c r="K11" s="170"/>
    </row>
    <row r="12" spans="2:11" x14ac:dyDescent="0.25">
      <c r="G12" s="170"/>
      <c r="H12" s="170"/>
      <c r="I12" s="170"/>
      <c r="J12" s="170"/>
      <c r="K12" s="170"/>
    </row>
    <row r="13" spans="2:11" x14ac:dyDescent="0.25">
      <c r="G13" s="170"/>
      <c r="H13" s="170"/>
      <c r="I13" s="170"/>
      <c r="J13" s="170"/>
      <c r="K13" s="170"/>
    </row>
    <row r="14" spans="2:11" x14ac:dyDescent="0.25">
      <c r="G14" s="170"/>
      <c r="H14" s="170"/>
      <c r="I14" s="170"/>
      <c r="J14" s="170"/>
      <c r="K14" s="170"/>
    </row>
    <row r="15" spans="2:11" x14ac:dyDescent="0.25">
      <c r="G15" s="170"/>
      <c r="H15" s="170"/>
      <c r="I15" s="170"/>
      <c r="J15" s="170"/>
      <c r="K15" s="170"/>
    </row>
    <row r="16" spans="2:11" x14ac:dyDescent="0.25">
      <c r="G16" s="170"/>
      <c r="H16" s="170"/>
      <c r="I16" s="170"/>
      <c r="J16" s="170"/>
      <c r="K16" s="170"/>
    </row>
    <row r="17" spans="2:11" x14ac:dyDescent="0.25">
      <c r="G17" s="170"/>
      <c r="H17" s="170"/>
      <c r="I17" s="170"/>
      <c r="J17" s="170"/>
      <c r="K17" s="170"/>
    </row>
    <row r="18" spans="2:11" x14ac:dyDescent="0.25">
      <c r="G18" s="170"/>
      <c r="H18" s="170"/>
      <c r="I18" s="170"/>
      <c r="J18" s="170"/>
      <c r="K18" s="170"/>
    </row>
    <row r="19" spans="2:11" x14ac:dyDescent="0.25">
      <c r="G19" s="170"/>
      <c r="H19" s="170"/>
      <c r="I19" s="170"/>
      <c r="J19" s="170"/>
      <c r="K19" s="170"/>
    </row>
    <row r="20" spans="2:11" x14ac:dyDescent="0.25">
      <c r="G20" s="170"/>
      <c r="H20" s="170"/>
      <c r="I20" s="170"/>
      <c r="J20" s="170"/>
      <c r="K20" s="170"/>
    </row>
    <row r="21" spans="2:11" x14ac:dyDescent="0.25">
      <c r="G21" s="170"/>
      <c r="H21" s="170"/>
      <c r="I21" s="170"/>
      <c r="J21" s="170"/>
      <c r="K21" s="170"/>
    </row>
    <row r="22" spans="2:11" x14ac:dyDescent="0.25">
      <c r="G22" s="170"/>
      <c r="H22" s="170"/>
      <c r="I22" s="170"/>
      <c r="J22" s="170"/>
      <c r="K22" s="170"/>
    </row>
    <row r="23" spans="2:11" x14ac:dyDescent="0.25">
      <c r="G23" s="170"/>
      <c r="H23" s="170"/>
      <c r="I23" s="170"/>
      <c r="J23" s="170"/>
      <c r="K23" s="170"/>
    </row>
    <row r="24" spans="2:11" x14ac:dyDescent="0.25">
      <c r="G24" s="170"/>
      <c r="H24" s="170"/>
      <c r="I24" s="170"/>
      <c r="J24" s="170"/>
      <c r="K24" s="170"/>
    </row>
    <row r="25" spans="2:11" x14ac:dyDescent="0.25">
      <c r="B25" s="45" t="s">
        <v>228</v>
      </c>
    </row>
  </sheetData>
  <mergeCells count="1">
    <mergeCell ref="G6:K24"/>
  </mergeCells>
  <hyperlinks>
    <hyperlink ref="B25" r:id="rId1" xr:uid="{12428274-0FD3-406C-8FED-30AE4939E0D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39"/>
  <sheetViews>
    <sheetView topLeftCell="B1" zoomScale="80" zoomScaleNormal="80" workbookViewId="0">
      <selection activeCell="G11" sqref="G11"/>
    </sheetView>
  </sheetViews>
  <sheetFormatPr defaultRowHeight="15.75" x14ac:dyDescent="0.25"/>
  <cols>
    <col min="1" max="1" width="9" style="46"/>
    <col min="2" max="2" width="78.875" style="46" customWidth="1"/>
    <col min="3" max="3" width="28.875" style="46" customWidth="1"/>
    <col min="4" max="6" width="9" style="46"/>
    <col min="7" max="7" width="31.75" style="46" customWidth="1"/>
    <col min="8" max="8" width="17" style="46" customWidth="1"/>
    <col min="9" max="9" width="14.375" style="46" customWidth="1"/>
    <col min="10" max="10" width="10.125" style="46" customWidth="1"/>
    <col min="11" max="11" width="12" style="46" customWidth="1"/>
    <col min="12" max="16384" width="9" style="46"/>
  </cols>
  <sheetData>
    <row r="2" spans="2:4" ht="31.5" x14ac:dyDescent="0.25">
      <c r="B2" s="5" t="s">
        <v>46</v>
      </c>
      <c r="D2" s="46" t="s">
        <v>290</v>
      </c>
    </row>
    <row r="3" spans="2:4" ht="141.75" x14ac:dyDescent="0.25">
      <c r="B3" s="47" t="s">
        <v>69</v>
      </c>
    </row>
    <row r="22" spans="2:10" x14ac:dyDescent="0.25">
      <c r="B22" s="48" t="s">
        <v>112</v>
      </c>
    </row>
    <row r="26" spans="2:10" x14ac:dyDescent="0.25">
      <c r="C26" s="49" t="s">
        <v>122</v>
      </c>
      <c r="D26" s="50"/>
      <c r="E26" s="50"/>
      <c r="F26" s="50"/>
    </row>
    <row r="27" spans="2:10" ht="15.75" customHeight="1" x14ac:dyDescent="0.25">
      <c r="B27" s="49" t="s">
        <v>117</v>
      </c>
      <c r="C27" s="50" t="s">
        <v>118</v>
      </c>
      <c r="D27" s="50" t="s">
        <v>119</v>
      </c>
      <c r="E27" s="50" t="s">
        <v>120</v>
      </c>
      <c r="G27" s="155" t="s">
        <v>174</v>
      </c>
      <c r="H27" s="156"/>
      <c r="I27" s="156"/>
      <c r="J27" s="157"/>
    </row>
    <row r="28" spans="2:10" ht="28.5" x14ac:dyDescent="0.25">
      <c r="B28" s="51" t="s">
        <v>123</v>
      </c>
      <c r="C28" s="52">
        <v>9089</v>
      </c>
      <c r="D28" s="46">
        <v>67.75</v>
      </c>
      <c r="E28" s="46">
        <v>67.75</v>
      </c>
      <c r="G28" s="53" t="s">
        <v>175</v>
      </c>
      <c r="H28" s="54" t="s">
        <v>176</v>
      </c>
      <c r="I28" s="54" t="s">
        <v>177</v>
      </c>
      <c r="J28" s="54" t="s">
        <v>178</v>
      </c>
    </row>
    <row r="29" spans="2:10" x14ac:dyDescent="0.25">
      <c r="B29" s="51" t="s">
        <v>124</v>
      </c>
      <c r="C29" s="46">
        <v>323</v>
      </c>
      <c r="D29" s="46">
        <v>2.41</v>
      </c>
      <c r="E29" s="46">
        <v>70.16</v>
      </c>
      <c r="G29" s="55" t="s">
        <v>179</v>
      </c>
      <c r="H29" s="56">
        <v>8.6999999999999993</v>
      </c>
      <c r="I29" s="56">
        <v>7.6</v>
      </c>
      <c r="J29" s="56">
        <v>0.9</v>
      </c>
    </row>
    <row r="30" spans="2:10" x14ac:dyDescent="0.25">
      <c r="B30" s="51" t="s">
        <v>125</v>
      </c>
      <c r="C30" s="52">
        <v>1543</v>
      </c>
      <c r="D30" s="46">
        <v>11.5</v>
      </c>
      <c r="E30" s="46">
        <v>81.66</v>
      </c>
      <c r="G30" s="55" t="s">
        <v>180</v>
      </c>
      <c r="H30" s="56">
        <v>51</v>
      </c>
      <c r="I30" s="56">
        <v>53.4</v>
      </c>
      <c r="J30" s="56">
        <v>70.5</v>
      </c>
    </row>
    <row r="31" spans="2:10" x14ac:dyDescent="0.25">
      <c r="B31" s="51" t="s">
        <v>126</v>
      </c>
      <c r="C31" s="46">
        <v>108</v>
      </c>
      <c r="D31" s="46">
        <v>0.81</v>
      </c>
      <c r="E31" s="46">
        <v>82.46</v>
      </c>
      <c r="G31" s="55" t="s">
        <v>181</v>
      </c>
      <c r="H31" s="56">
        <v>18</v>
      </c>
      <c r="I31" s="56">
        <v>17.7</v>
      </c>
      <c r="J31" s="56">
        <v>8.8000000000000007</v>
      </c>
    </row>
    <row r="32" spans="2:10" x14ac:dyDescent="0.25">
      <c r="B32" s="51" t="s">
        <v>128</v>
      </c>
      <c r="C32" s="46">
        <v>127</v>
      </c>
      <c r="D32" s="46">
        <v>0.95</v>
      </c>
      <c r="E32" s="46">
        <v>83.41</v>
      </c>
      <c r="G32" s="55" t="s">
        <v>182</v>
      </c>
      <c r="H32" s="56">
        <v>0.3</v>
      </c>
      <c r="I32" s="56">
        <v>0.2</v>
      </c>
      <c r="J32" s="56">
        <v>0.3</v>
      </c>
    </row>
    <row r="33" spans="2:10" x14ac:dyDescent="0.25">
      <c r="B33" s="51" t="s">
        <v>127</v>
      </c>
      <c r="C33" s="46">
        <v>650</v>
      </c>
      <c r="D33" s="46">
        <v>4.84</v>
      </c>
      <c r="E33" s="46">
        <v>88.25</v>
      </c>
      <c r="G33" s="55" t="s">
        <v>183</v>
      </c>
      <c r="H33" s="57">
        <v>14.2</v>
      </c>
      <c r="I33" s="57">
        <v>8.3000000000000007</v>
      </c>
      <c r="J33" s="57">
        <v>4.5</v>
      </c>
    </row>
    <row r="34" spans="2:10" x14ac:dyDescent="0.25">
      <c r="B34" s="58" t="s">
        <v>129</v>
      </c>
      <c r="C34" s="59">
        <v>67</v>
      </c>
      <c r="D34" s="59">
        <v>0.5</v>
      </c>
      <c r="E34" s="59">
        <v>88.75</v>
      </c>
      <c r="G34" s="55" t="s">
        <v>184</v>
      </c>
      <c r="H34" s="57">
        <v>0.1</v>
      </c>
      <c r="I34" s="57">
        <v>0.1</v>
      </c>
      <c r="J34" s="57">
        <v>0</v>
      </c>
    </row>
    <row r="35" spans="2:10" x14ac:dyDescent="0.25">
      <c r="B35" s="51" t="s">
        <v>130</v>
      </c>
      <c r="C35" s="52">
        <v>1178</v>
      </c>
      <c r="D35" s="46">
        <v>8.7799999999999994</v>
      </c>
      <c r="E35" s="46">
        <v>97.53</v>
      </c>
      <c r="G35" s="55" t="s">
        <v>185</v>
      </c>
      <c r="H35" s="57">
        <v>4.9000000000000004</v>
      </c>
      <c r="I35" s="57">
        <v>3.2</v>
      </c>
      <c r="J35" s="57">
        <v>6.1</v>
      </c>
    </row>
    <row r="36" spans="2:10" x14ac:dyDescent="0.25">
      <c r="B36" s="51" t="s">
        <v>131</v>
      </c>
      <c r="C36" s="46">
        <v>93</v>
      </c>
      <c r="D36" s="46">
        <v>0.69</v>
      </c>
      <c r="E36" s="46">
        <v>98.23</v>
      </c>
      <c r="G36" s="55" t="s">
        <v>16</v>
      </c>
      <c r="H36" s="57">
        <v>2.9</v>
      </c>
      <c r="I36" s="57">
        <v>9.6</v>
      </c>
      <c r="J36" s="57">
        <v>8.9</v>
      </c>
    </row>
    <row r="37" spans="2:10" x14ac:dyDescent="0.25">
      <c r="B37" s="49" t="s">
        <v>132</v>
      </c>
      <c r="C37" s="50">
        <v>238</v>
      </c>
      <c r="D37" s="50">
        <v>1.77</v>
      </c>
      <c r="E37" s="50">
        <v>100</v>
      </c>
      <c r="G37" s="60" t="s">
        <v>186</v>
      </c>
    </row>
    <row r="38" spans="2:10" x14ac:dyDescent="0.25">
      <c r="B38" s="49" t="s">
        <v>121</v>
      </c>
      <c r="C38" s="61">
        <v>13416</v>
      </c>
      <c r="D38" s="50">
        <v>100</v>
      </c>
      <c r="E38" s="50"/>
      <c r="G38" s="60" t="s">
        <v>187</v>
      </c>
    </row>
    <row r="39" spans="2:10" x14ac:dyDescent="0.25">
      <c r="C39" s="51" t="s">
        <v>112</v>
      </c>
      <c r="G39" s="60" t="s">
        <v>188</v>
      </c>
    </row>
  </sheetData>
  <mergeCells count="1">
    <mergeCell ref="G27:J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95"/>
  <sheetViews>
    <sheetView zoomScale="70" zoomScaleNormal="70" workbookViewId="0">
      <selection activeCell="E2" sqref="E2"/>
    </sheetView>
  </sheetViews>
  <sheetFormatPr defaultRowHeight="15.75" x14ac:dyDescent="0.25"/>
  <cols>
    <col min="2" max="2" width="61.875" customWidth="1"/>
    <col min="4" max="4" width="18.25" customWidth="1"/>
    <col min="5" max="5" width="23.125" bestFit="1" customWidth="1"/>
    <col min="7" max="7" width="14" customWidth="1"/>
    <col min="9" max="9" width="22.25" bestFit="1" customWidth="1"/>
    <col min="10" max="10" width="23.125" bestFit="1" customWidth="1"/>
  </cols>
  <sheetData>
    <row r="1" spans="2:6" ht="71.25" customHeight="1" x14ac:dyDescent="0.25">
      <c r="B1" s="7" t="s">
        <v>48</v>
      </c>
      <c r="F1" t="s">
        <v>189</v>
      </c>
    </row>
    <row r="2" spans="2:6" ht="204.75" x14ac:dyDescent="0.25">
      <c r="B2" s="6" t="s">
        <v>70</v>
      </c>
    </row>
    <row r="33" spans="2:7" x14ac:dyDescent="0.25">
      <c r="B33" s="4" t="s">
        <v>112</v>
      </c>
    </row>
    <row r="35" spans="2:7" x14ac:dyDescent="0.25">
      <c r="B35" s="24" t="s">
        <v>114</v>
      </c>
      <c r="C35" s="24" t="s">
        <v>116</v>
      </c>
    </row>
    <row r="38" spans="2:7" x14ac:dyDescent="0.25">
      <c r="D38" s="23" t="s">
        <v>133</v>
      </c>
      <c r="E38" s="23"/>
      <c r="F38" s="23"/>
      <c r="G38" s="23"/>
    </row>
    <row r="39" spans="2:7" x14ac:dyDescent="0.25">
      <c r="D39" s="16" t="s">
        <v>134</v>
      </c>
      <c r="E39" s="17" t="s">
        <v>118</v>
      </c>
      <c r="F39" s="17" t="s">
        <v>119</v>
      </c>
      <c r="G39" s="18" t="s">
        <v>120</v>
      </c>
    </row>
    <row r="40" spans="2:7" x14ac:dyDescent="0.25">
      <c r="D40" s="21">
        <v>0</v>
      </c>
      <c r="E40" s="14">
        <v>13598</v>
      </c>
      <c r="F40">
        <v>25.2</v>
      </c>
      <c r="G40" s="22">
        <v>25.2</v>
      </c>
    </row>
    <row r="41" spans="2:7" x14ac:dyDescent="0.25">
      <c r="D41" s="21">
        <v>1</v>
      </c>
      <c r="E41" s="14">
        <v>20212</v>
      </c>
      <c r="F41">
        <v>37.46</v>
      </c>
      <c r="G41" s="22">
        <v>62.66</v>
      </c>
    </row>
    <row r="42" spans="2:7" x14ac:dyDescent="0.25">
      <c r="D42" s="21">
        <v>2</v>
      </c>
      <c r="E42" s="14">
        <v>13254</v>
      </c>
      <c r="F42">
        <v>24.56</v>
      </c>
      <c r="G42" s="22">
        <v>87.22</v>
      </c>
    </row>
    <row r="43" spans="2:7" x14ac:dyDescent="0.25">
      <c r="D43" s="21">
        <v>3</v>
      </c>
      <c r="E43" s="14">
        <v>5826</v>
      </c>
      <c r="F43">
        <v>10.8</v>
      </c>
      <c r="G43" s="22">
        <v>98.02</v>
      </c>
    </row>
    <row r="44" spans="2:7" x14ac:dyDescent="0.25">
      <c r="D44" s="21">
        <v>4</v>
      </c>
      <c r="E44">
        <v>890</v>
      </c>
      <c r="F44">
        <v>1.65</v>
      </c>
      <c r="G44" s="22">
        <v>99.67</v>
      </c>
    </row>
    <row r="45" spans="2:7" x14ac:dyDescent="0.25">
      <c r="D45" s="21">
        <v>5</v>
      </c>
      <c r="E45">
        <v>121</v>
      </c>
      <c r="F45">
        <v>0.22</v>
      </c>
      <c r="G45" s="22">
        <v>99.89</v>
      </c>
    </row>
    <row r="46" spans="2:7" x14ac:dyDescent="0.25">
      <c r="D46" s="21">
        <v>6</v>
      </c>
      <c r="E46">
        <v>20</v>
      </c>
      <c r="F46">
        <v>0.04</v>
      </c>
      <c r="G46" s="22">
        <v>99.93</v>
      </c>
    </row>
    <row r="47" spans="2:7" x14ac:dyDescent="0.25">
      <c r="D47" s="21">
        <v>7</v>
      </c>
      <c r="E47">
        <v>23</v>
      </c>
      <c r="F47">
        <v>0.04</v>
      </c>
      <c r="G47" s="22">
        <v>99.97</v>
      </c>
    </row>
    <row r="48" spans="2:7" x14ac:dyDescent="0.25">
      <c r="D48" s="21">
        <v>8</v>
      </c>
      <c r="E48">
        <v>13</v>
      </c>
      <c r="F48">
        <v>0.02</v>
      </c>
      <c r="G48" s="22">
        <v>99.99</v>
      </c>
    </row>
    <row r="49" spans="4:10" x14ac:dyDescent="0.25">
      <c r="D49" s="21">
        <v>9</v>
      </c>
      <c r="E49">
        <v>3</v>
      </c>
      <c r="F49">
        <v>0.01</v>
      </c>
      <c r="G49" s="22">
        <v>100</v>
      </c>
    </row>
    <row r="50" spans="4:10" x14ac:dyDescent="0.25">
      <c r="D50" s="19" t="s">
        <v>121</v>
      </c>
      <c r="E50" s="20">
        <v>53960</v>
      </c>
      <c r="F50" s="17">
        <v>100</v>
      </c>
      <c r="G50" s="18"/>
    </row>
    <row r="51" spans="4:10" x14ac:dyDescent="0.25">
      <c r="D51" t="s">
        <v>171</v>
      </c>
    </row>
    <row r="54" spans="4:10" x14ac:dyDescent="0.25">
      <c r="D54" s="27" t="s">
        <v>155</v>
      </c>
      <c r="E54" s="28"/>
      <c r="F54" s="28"/>
      <c r="G54" s="28"/>
      <c r="H54" s="29"/>
      <c r="I54" s="42"/>
      <c r="J54" s="42"/>
    </row>
    <row r="55" spans="4:10" x14ac:dyDescent="0.25">
      <c r="D55" s="38"/>
      <c r="E55" s="15" t="s">
        <v>156</v>
      </c>
      <c r="F55" s="15" t="s">
        <v>66</v>
      </c>
      <c r="G55" s="15" t="s">
        <v>157</v>
      </c>
      <c r="H55" s="41" t="s">
        <v>158</v>
      </c>
      <c r="I55" s="31" t="s">
        <v>169</v>
      </c>
      <c r="J55" s="31" t="s">
        <v>170</v>
      </c>
    </row>
    <row r="56" spans="4:10" x14ac:dyDescent="0.25">
      <c r="D56" s="33" t="s">
        <v>159</v>
      </c>
      <c r="E56" s="30">
        <v>140367</v>
      </c>
      <c r="F56" s="30">
        <v>40630</v>
      </c>
      <c r="G56" s="30">
        <v>96127</v>
      </c>
      <c r="H56" s="30">
        <v>3610</v>
      </c>
      <c r="I56" s="34">
        <f>F56/E56</f>
        <v>0.28945549879957538</v>
      </c>
      <c r="J56" s="35">
        <f>G56/E56</f>
        <v>0.68482620558963292</v>
      </c>
    </row>
    <row r="57" spans="4:10" x14ac:dyDescent="0.25">
      <c r="D57" s="21" t="s">
        <v>160</v>
      </c>
      <c r="E57">
        <v>140367</v>
      </c>
      <c r="F57">
        <v>35669</v>
      </c>
      <c r="G57">
        <v>101082</v>
      </c>
      <c r="H57">
        <v>3616</v>
      </c>
      <c r="I57" s="36">
        <f t="shared" ref="I57:I65" si="0">F57/E57</f>
        <v>0.25411243383416332</v>
      </c>
      <c r="J57" s="37">
        <f t="shared" ref="J57:J65" si="1">G57/E57</f>
        <v>0.72012652546538714</v>
      </c>
    </row>
    <row r="58" spans="4:10" x14ac:dyDescent="0.25">
      <c r="D58" s="21" t="s">
        <v>161</v>
      </c>
      <c r="E58">
        <v>140367</v>
      </c>
      <c r="F58">
        <v>1554</v>
      </c>
      <c r="G58">
        <v>135121</v>
      </c>
      <c r="H58">
        <v>3692</v>
      </c>
      <c r="I58" s="36">
        <f t="shared" si="0"/>
        <v>1.107097822137682E-2</v>
      </c>
      <c r="J58" s="37">
        <f t="shared" si="1"/>
        <v>0.96262654327584118</v>
      </c>
    </row>
    <row r="59" spans="4:10" x14ac:dyDescent="0.25">
      <c r="D59" s="21" t="s">
        <v>162</v>
      </c>
      <c r="E59">
        <v>140367</v>
      </c>
      <c r="F59">
        <v>70902</v>
      </c>
      <c r="G59">
        <v>65944</v>
      </c>
      <c r="H59">
        <v>3521</v>
      </c>
      <c r="I59" s="36">
        <f t="shared" si="0"/>
        <v>0.50511872448652462</v>
      </c>
      <c r="J59" s="37">
        <f t="shared" si="1"/>
        <v>0.46979703206594142</v>
      </c>
    </row>
    <row r="60" spans="4:10" x14ac:dyDescent="0.25">
      <c r="D60" s="21" t="s">
        <v>163</v>
      </c>
      <c r="E60">
        <v>140367</v>
      </c>
      <c r="F60">
        <v>2687</v>
      </c>
      <c r="G60">
        <v>133991</v>
      </c>
      <c r="H60">
        <v>3689</v>
      </c>
      <c r="I60" s="36">
        <f t="shared" si="0"/>
        <v>1.9142675985096211E-2</v>
      </c>
      <c r="J60" s="37">
        <f t="shared" si="1"/>
        <v>0.9545762180569507</v>
      </c>
    </row>
    <row r="61" spans="4:10" x14ac:dyDescent="0.25">
      <c r="D61" s="21" t="s">
        <v>164</v>
      </c>
      <c r="E61">
        <v>140367</v>
      </c>
      <c r="F61">
        <v>6660</v>
      </c>
      <c r="G61">
        <v>130034</v>
      </c>
      <c r="H61">
        <v>3673</v>
      </c>
      <c r="I61" s="36">
        <f t="shared" si="0"/>
        <v>4.7447049520186371E-2</v>
      </c>
      <c r="J61" s="37">
        <f t="shared" si="1"/>
        <v>0.92638583142761477</v>
      </c>
    </row>
    <row r="62" spans="4:10" x14ac:dyDescent="0.25">
      <c r="D62" s="21" t="s">
        <v>165</v>
      </c>
      <c r="E62">
        <v>140367</v>
      </c>
      <c r="F62">
        <v>1328</v>
      </c>
      <c r="G62">
        <v>135339</v>
      </c>
      <c r="H62">
        <v>3700</v>
      </c>
      <c r="I62" s="36">
        <f t="shared" si="0"/>
        <v>9.4609131775987235E-3</v>
      </c>
      <c r="J62" s="37">
        <f t="shared" si="1"/>
        <v>0.9641796148667422</v>
      </c>
    </row>
    <row r="63" spans="4:10" x14ac:dyDescent="0.25">
      <c r="D63" s="21" t="s">
        <v>166</v>
      </c>
      <c r="E63">
        <v>140367</v>
      </c>
      <c r="F63">
        <v>3767</v>
      </c>
      <c r="G63">
        <v>132888</v>
      </c>
      <c r="H63">
        <v>3712</v>
      </c>
      <c r="I63" s="36">
        <f t="shared" si="0"/>
        <v>2.6836792123504812E-2</v>
      </c>
      <c r="J63" s="37">
        <f t="shared" si="1"/>
        <v>0.94671824574152041</v>
      </c>
    </row>
    <row r="64" spans="4:10" x14ac:dyDescent="0.25">
      <c r="D64" s="21" t="s">
        <v>167</v>
      </c>
      <c r="E64">
        <v>140367</v>
      </c>
      <c r="F64">
        <v>2574</v>
      </c>
      <c r="G64">
        <v>134023</v>
      </c>
      <c r="H64">
        <v>3770</v>
      </c>
      <c r="I64" s="36">
        <f t="shared" si="0"/>
        <v>1.8337643463207164E-2</v>
      </c>
      <c r="J64" s="37">
        <f t="shared" si="1"/>
        <v>0.95480419186845911</v>
      </c>
    </row>
    <row r="65" spans="4:13" x14ac:dyDescent="0.25">
      <c r="D65" s="38" t="s">
        <v>13</v>
      </c>
      <c r="E65" s="15">
        <v>140367</v>
      </c>
      <c r="F65" s="15">
        <v>449</v>
      </c>
      <c r="G65" s="15">
        <v>124290</v>
      </c>
      <c r="H65" s="15">
        <v>15628</v>
      </c>
      <c r="I65" s="39">
        <f t="shared" si="0"/>
        <v>3.1987575427272793E-3</v>
      </c>
      <c r="J65" s="40">
        <f t="shared" si="1"/>
        <v>0.8854645322618564</v>
      </c>
    </row>
    <row r="66" spans="4:13" x14ac:dyDescent="0.25">
      <c r="D66" s="19" t="s">
        <v>121</v>
      </c>
      <c r="E66" s="17">
        <v>140367</v>
      </c>
      <c r="F66" s="17">
        <f>SUM(F56:F65)</f>
        <v>166220</v>
      </c>
      <c r="G66" s="17">
        <f t="shared" ref="G66:H66" si="2">SUM(G56:G65)</f>
        <v>1188839</v>
      </c>
      <c r="H66" s="17">
        <f t="shared" si="2"/>
        <v>48611</v>
      </c>
      <c r="I66" s="32"/>
      <c r="J66" s="18"/>
    </row>
    <row r="67" spans="4:13" x14ac:dyDescent="0.25">
      <c r="D67" s="19" t="s">
        <v>168</v>
      </c>
      <c r="E67" s="17"/>
      <c r="F67" s="17"/>
      <c r="G67" s="17"/>
      <c r="H67" s="18"/>
    </row>
    <row r="70" spans="4:13" s="46" customFormat="1" x14ac:dyDescent="0.25">
      <c r="D70" s="158" t="s">
        <v>265</v>
      </c>
      <c r="E70" s="159"/>
      <c r="F70" s="159"/>
      <c r="G70" s="159"/>
      <c r="H70" s="159"/>
      <c r="I70" s="159"/>
      <c r="J70" s="159"/>
      <c r="K70" s="159"/>
      <c r="L70" s="159"/>
      <c r="M70" s="160"/>
    </row>
    <row r="71" spans="4:13" s="46" customFormat="1" x14ac:dyDescent="0.25">
      <c r="D71" s="62" t="s">
        <v>254</v>
      </c>
      <c r="E71" s="62" t="s">
        <v>256</v>
      </c>
      <c r="F71" s="62" t="s">
        <v>257</v>
      </c>
      <c r="G71" s="63" t="s">
        <v>258</v>
      </c>
      <c r="H71" s="62" t="s">
        <v>259</v>
      </c>
      <c r="I71" s="62" t="s">
        <v>260</v>
      </c>
      <c r="J71" s="62" t="s">
        <v>261</v>
      </c>
      <c r="K71" s="62" t="s">
        <v>262</v>
      </c>
      <c r="L71" s="62" t="s">
        <v>16</v>
      </c>
      <c r="M71" s="62" t="s">
        <v>236</v>
      </c>
    </row>
    <row r="72" spans="4:13" s="46" customFormat="1" x14ac:dyDescent="0.25">
      <c r="D72" s="64" t="s">
        <v>255</v>
      </c>
      <c r="E72" s="65">
        <v>25.27</v>
      </c>
      <c r="F72" s="65">
        <v>4.04</v>
      </c>
      <c r="G72" s="66">
        <v>9.1</v>
      </c>
      <c r="H72" s="65">
        <v>0.31</v>
      </c>
      <c r="I72" s="65">
        <v>17.73</v>
      </c>
      <c r="J72" s="65">
        <v>40.119999999999997</v>
      </c>
      <c r="K72" s="65">
        <v>1.87</v>
      </c>
      <c r="L72" s="65">
        <v>1.56</v>
      </c>
      <c r="M72" s="67">
        <v>1286</v>
      </c>
    </row>
    <row r="73" spans="4:13" s="46" customFormat="1" x14ac:dyDescent="0.25">
      <c r="D73" s="64" t="s">
        <v>231</v>
      </c>
      <c r="E73" s="65">
        <v>12.26</v>
      </c>
      <c r="F73" s="65">
        <v>6.2</v>
      </c>
      <c r="G73" s="66">
        <v>20.079999999999998</v>
      </c>
      <c r="H73" s="65">
        <v>0.4</v>
      </c>
      <c r="I73" s="65">
        <v>23.05</v>
      </c>
      <c r="J73" s="65">
        <v>34.64</v>
      </c>
      <c r="K73" s="65">
        <v>0.54</v>
      </c>
      <c r="L73" s="65">
        <v>2.83</v>
      </c>
      <c r="M73" s="67">
        <v>742</v>
      </c>
    </row>
    <row r="74" spans="4:13" s="46" customFormat="1" x14ac:dyDescent="0.25">
      <c r="D74" s="64" t="s">
        <v>237</v>
      </c>
      <c r="E74" s="65">
        <v>2.63</v>
      </c>
      <c r="F74" s="65">
        <v>1.32</v>
      </c>
      <c r="G74" s="66">
        <v>6.58</v>
      </c>
      <c r="H74" s="65">
        <v>1.32</v>
      </c>
      <c r="I74" s="65">
        <v>15.79</v>
      </c>
      <c r="J74" s="65">
        <v>67.11</v>
      </c>
      <c r="K74" s="65">
        <v>1.32</v>
      </c>
      <c r="L74" s="65">
        <v>3.95</v>
      </c>
      <c r="M74" s="67">
        <v>76</v>
      </c>
    </row>
    <row r="75" spans="4:13" s="46" customFormat="1" x14ac:dyDescent="0.25">
      <c r="D75" s="64" t="s">
        <v>238</v>
      </c>
      <c r="E75" s="65">
        <v>0</v>
      </c>
      <c r="F75" s="65">
        <v>4.76</v>
      </c>
      <c r="G75" s="66">
        <v>4.76</v>
      </c>
      <c r="H75" s="65">
        <v>0</v>
      </c>
      <c r="I75" s="65">
        <v>4.76</v>
      </c>
      <c r="J75" s="65">
        <v>71.430000000000007</v>
      </c>
      <c r="K75" s="65">
        <v>0</v>
      </c>
      <c r="L75" s="65">
        <v>4.76</v>
      </c>
      <c r="M75" s="67">
        <v>21</v>
      </c>
    </row>
    <row r="76" spans="4:13" s="46" customFormat="1" x14ac:dyDescent="0.25">
      <c r="D76" s="64" t="s">
        <v>240</v>
      </c>
      <c r="E76" s="65">
        <v>0</v>
      </c>
      <c r="F76" s="65">
        <v>0</v>
      </c>
      <c r="G76" s="66">
        <v>0</v>
      </c>
      <c r="H76" s="65">
        <v>0</v>
      </c>
      <c r="I76" s="65">
        <v>0</v>
      </c>
      <c r="J76" s="65">
        <v>100</v>
      </c>
      <c r="K76" s="65">
        <v>0</v>
      </c>
      <c r="L76" s="65">
        <v>0</v>
      </c>
      <c r="M76" s="67">
        <v>1</v>
      </c>
    </row>
    <row r="77" spans="4:13" s="46" customFormat="1" x14ac:dyDescent="0.25">
      <c r="D77" s="68" t="s">
        <v>121</v>
      </c>
      <c r="E77" s="69">
        <v>19.760000000000002</v>
      </c>
      <c r="F77" s="69">
        <v>4.7</v>
      </c>
      <c r="G77" s="70">
        <v>12.79</v>
      </c>
      <c r="H77" s="69">
        <v>0.38</v>
      </c>
      <c r="I77" s="69">
        <v>19.38</v>
      </c>
      <c r="J77" s="69">
        <v>39.51</v>
      </c>
      <c r="K77" s="69">
        <v>1.36</v>
      </c>
      <c r="L77" s="69">
        <v>2.12</v>
      </c>
      <c r="M77" s="69">
        <v>2126</v>
      </c>
    </row>
    <row r="78" spans="4:13" s="46" customFormat="1" x14ac:dyDescent="0.25">
      <c r="D78" s="9" t="s">
        <v>263</v>
      </c>
      <c r="E78" s="9"/>
      <c r="F78" s="9"/>
      <c r="G78" s="9"/>
      <c r="H78" s="9"/>
      <c r="I78" s="9"/>
    </row>
    <row r="79" spans="4:13" s="46" customFormat="1" x14ac:dyDescent="0.25"/>
    <row r="80" spans="4:13" s="46" customFormat="1" x14ac:dyDescent="0.25"/>
    <row r="81" spans="4:13" s="46" customFormat="1" x14ac:dyDescent="0.25">
      <c r="D81" s="158" t="s">
        <v>264</v>
      </c>
      <c r="E81" s="159"/>
      <c r="F81" s="159"/>
      <c r="G81" s="159"/>
      <c r="H81" s="159"/>
      <c r="I81" s="159"/>
      <c r="J81" s="159"/>
      <c r="K81" s="159"/>
      <c r="L81" s="159"/>
      <c r="M81" s="160"/>
    </row>
    <row r="82" spans="4:13" s="46" customFormat="1" x14ac:dyDescent="0.25">
      <c r="D82" s="62" t="s">
        <v>254</v>
      </c>
      <c r="E82" s="62" t="s">
        <v>256</v>
      </c>
      <c r="F82" s="62" t="s">
        <v>257</v>
      </c>
      <c r="G82" s="63" t="s">
        <v>258</v>
      </c>
      <c r="H82" s="62" t="s">
        <v>259</v>
      </c>
      <c r="I82" s="62" t="s">
        <v>260</v>
      </c>
      <c r="J82" s="62" t="s">
        <v>261</v>
      </c>
      <c r="K82" s="62" t="s">
        <v>262</v>
      </c>
      <c r="L82" s="62" t="s">
        <v>16</v>
      </c>
      <c r="M82" s="62" t="s">
        <v>236</v>
      </c>
    </row>
    <row r="83" spans="4:13" s="46" customFormat="1" x14ac:dyDescent="0.25">
      <c r="D83" s="64" t="s">
        <v>244</v>
      </c>
      <c r="E83" s="65">
        <v>19.11</v>
      </c>
      <c r="F83" s="65">
        <v>2.4500000000000002</v>
      </c>
      <c r="G83" s="66">
        <v>13.85</v>
      </c>
      <c r="H83" s="65">
        <v>0.53</v>
      </c>
      <c r="I83" s="65">
        <v>20.86</v>
      </c>
      <c r="J83" s="65">
        <v>40.049999999999997</v>
      </c>
      <c r="K83" s="65">
        <v>1.05</v>
      </c>
      <c r="L83" s="65">
        <v>2.1</v>
      </c>
      <c r="M83" s="67">
        <v>1141</v>
      </c>
    </row>
    <row r="84" spans="4:13" s="46" customFormat="1" x14ac:dyDescent="0.25">
      <c r="D84" s="64" t="s">
        <v>243</v>
      </c>
      <c r="E84" s="65">
        <v>50.51</v>
      </c>
      <c r="F84" s="65">
        <v>7.31</v>
      </c>
      <c r="G84" s="66">
        <v>11.57</v>
      </c>
      <c r="H84" s="65">
        <v>0.2</v>
      </c>
      <c r="I84" s="65">
        <v>17.66</v>
      </c>
      <c r="J84" s="65">
        <v>38.880000000000003</v>
      </c>
      <c r="K84" s="65">
        <v>1.73</v>
      </c>
      <c r="L84" s="65">
        <v>2.13</v>
      </c>
      <c r="M84" s="67">
        <v>985</v>
      </c>
    </row>
    <row r="85" spans="4:13" s="46" customFormat="1" x14ac:dyDescent="0.25">
      <c r="D85" s="68" t="s">
        <v>121</v>
      </c>
      <c r="E85" s="71">
        <v>19.760000000000002</v>
      </c>
      <c r="F85" s="71">
        <v>4.7</v>
      </c>
      <c r="G85" s="72">
        <v>12.79</v>
      </c>
      <c r="H85" s="71">
        <v>0.38</v>
      </c>
      <c r="I85" s="71">
        <v>19.38</v>
      </c>
      <c r="J85" s="71">
        <v>39.51</v>
      </c>
      <c r="K85" s="71">
        <v>1.36</v>
      </c>
      <c r="L85" s="71">
        <v>2.12</v>
      </c>
      <c r="M85" s="71">
        <v>2126</v>
      </c>
    </row>
    <row r="86" spans="4:13" s="46" customFormat="1" x14ac:dyDescent="0.25">
      <c r="D86" s="9" t="s">
        <v>263</v>
      </c>
    </row>
    <row r="87" spans="4:13" s="46" customFormat="1" x14ac:dyDescent="0.25"/>
    <row r="88" spans="4:13" s="46" customFormat="1" x14ac:dyDescent="0.25"/>
    <row r="89" spans="4:13" s="46" customFormat="1" x14ac:dyDescent="0.25">
      <c r="D89" s="158" t="s">
        <v>266</v>
      </c>
      <c r="E89" s="159"/>
      <c r="F89" s="159"/>
      <c r="G89" s="159"/>
      <c r="H89" s="159"/>
      <c r="I89" s="159"/>
      <c r="J89" s="159"/>
      <c r="K89" s="159"/>
      <c r="L89" s="159"/>
      <c r="M89" s="160"/>
    </row>
    <row r="90" spans="4:13" s="46" customFormat="1" x14ac:dyDescent="0.25">
      <c r="D90" s="62" t="s">
        <v>254</v>
      </c>
      <c r="E90" s="62" t="s">
        <v>256</v>
      </c>
      <c r="F90" s="62" t="s">
        <v>257</v>
      </c>
      <c r="G90" s="63" t="s">
        <v>258</v>
      </c>
      <c r="H90" s="62" t="s">
        <v>259</v>
      </c>
      <c r="I90" s="62" t="s">
        <v>260</v>
      </c>
      <c r="J90" s="62" t="s">
        <v>261</v>
      </c>
      <c r="K90" s="62" t="s">
        <v>262</v>
      </c>
      <c r="L90" s="62" t="s">
        <v>16</v>
      </c>
      <c r="M90" s="62" t="s">
        <v>236</v>
      </c>
    </row>
    <row r="91" spans="4:13" s="46" customFormat="1" x14ac:dyDescent="0.25">
      <c r="D91" s="64" t="s">
        <v>232</v>
      </c>
      <c r="E91" s="65">
        <v>9.09</v>
      </c>
      <c r="F91" s="65">
        <v>9.09</v>
      </c>
      <c r="G91" s="66">
        <v>36.36</v>
      </c>
      <c r="H91" s="65">
        <v>0</v>
      </c>
      <c r="I91" s="65">
        <v>36.36</v>
      </c>
      <c r="J91" s="65">
        <v>9.09</v>
      </c>
      <c r="K91" s="65">
        <v>0</v>
      </c>
      <c r="L91" s="65">
        <v>0</v>
      </c>
      <c r="M91" s="67">
        <v>11</v>
      </c>
    </row>
    <row r="92" spans="4:13" s="46" customFormat="1" x14ac:dyDescent="0.25">
      <c r="D92" s="64" t="s">
        <v>157</v>
      </c>
      <c r="E92" s="65">
        <v>19.82</v>
      </c>
      <c r="F92" s="65">
        <v>4.68</v>
      </c>
      <c r="G92" s="66">
        <v>12.68</v>
      </c>
      <c r="H92" s="65">
        <v>0.38</v>
      </c>
      <c r="I92" s="65">
        <v>19.3</v>
      </c>
      <c r="J92" s="65">
        <v>39.64</v>
      </c>
      <c r="K92" s="65">
        <v>1.37</v>
      </c>
      <c r="L92" s="65">
        <v>2.13</v>
      </c>
      <c r="M92" s="67">
        <v>2114</v>
      </c>
    </row>
    <row r="93" spans="4:13" s="46" customFormat="1" x14ac:dyDescent="0.25">
      <c r="D93" s="68" t="s">
        <v>121</v>
      </c>
      <c r="E93" s="71">
        <v>19.760000000000002</v>
      </c>
      <c r="F93" s="71">
        <v>4.7</v>
      </c>
      <c r="G93" s="72">
        <v>12.79</v>
      </c>
      <c r="H93" s="71">
        <v>0.38</v>
      </c>
      <c r="I93" s="71">
        <v>19.38</v>
      </c>
      <c r="J93" s="71">
        <v>39.51</v>
      </c>
      <c r="K93" s="71">
        <v>1.36</v>
      </c>
      <c r="L93" s="71">
        <v>2.12</v>
      </c>
      <c r="M93" s="71">
        <v>2126</v>
      </c>
    </row>
    <row r="94" spans="4:13" s="46" customFormat="1" x14ac:dyDescent="0.25">
      <c r="D94" s="9" t="s">
        <v>263</v>
      </c>
    </row>
    <row r="95" spans="4:13" s="46" customFormat="1" x14ac:dyDescent="0.25"/>
  </sheetData>
  <mergeCells count="3">
    <mergeCell ref="D89:M89"/>
    <mergeCell ref="D70:M70"/>
    <mergeCell ref="D81:M8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16"/>
  <sheetViews>
    <sheetView topLeftCell="A3" zoomScale="85" zoomScaleNormal="85" workbookViewId="0">
      <selection activeCell="E19" sqref="E19"/>
    </sheetView>
  </sheetViews>
  <sheetFormatPr defaultColWidth="8.75" defaultRowHeight="15.75" x14ac:dyDescent="0.25"/>
  <cols>
    <col min="1" max="1" width="8.75" style="46"/>
    <col min="2" max="2" width="58.25" style="46" customWidth="1"/>
    <col min="3" max="4" width="8.75" style="46"/>
    <col min="5" max="5" width="21" style="46" bestFit="1" customWidth="1"/>
    <col min="6" max="6" width="11" style="46" customWidth="1"/>
    <col min="7" max="8" width="10.625" style="46" customWidth="1"/>
    <col min="9" max="9" width="11.75" style="46" customWidth="1"/>
    <col min="10" max="16384" width="8.75" style="46"/>
  </cols>
  <sheetData>
    <row r="2" spans="2:9" x14ac:dyDescent="0.25">
      <c r="B2" s="5" t="s">
        <v>43</v>
      </c>
    </row>
    <row r="3" spans="2:9" ht="257.45" customHeight="1" x14ac:dyDescent="0.25">
      <c r="B3" s="47" t="s">
        <v>71</v>
      </c>
    </row>
    <row r="4" spans="2:9" x14ac:dyDescent="0.25">
      <c r="B4" s="48" t="s">
        <v>110</v>
      </c>
      <c r="E4" s="161" t="s">
        <v>267</v>
      </c>
      <c r="F4" s="162"/>
      <c r="G4" s="162"/>
      <c r="H4" s="162"/>
      <c r="I4" s="162"/>
    </row>
    <row r="5" spans="2:9" x14ac:dyDescent="0.25">
      <c r="E5" s="73" t="s">
        <v>268</v>
      </c>
      <c r="F5" s="74" t="s">
        <v>277</v>
      </c>
      <c r="G5" s="74" t="s">
        <v>278</v>
      </c>
      <c r="H5" s="74" t="s">
        <v>279</v>
      </c>
      <c r="I5" s="74" t="s">
        <v>280</v>
      </c>
    </row>
    <row r="6" spans="2:9" x14ac:dyDescent="0.25">
      <c r="B6" s="133" t="s">
        <v>301</v>
      </c>
      <c r="E6" s="75" t="s">
        <v>269</v>
      </c>
      <c r="F6" s="76">
        <v>1205</v>
      </c>
      <c r="G6" s="76">
        <v>1642</v>
      </c>
      <c r="H6" s="76">
        <v>1642</v>
      </c>
      <c r="I6" s="76">
        <v>7160</v>
      </c>
    </row>
    <row r="7" spans="2:9" x14ac:dyDescent="0.25">
      <c r="E7" s="75" t="s">
        <v>270</v>
      </c>
      <c r="F7" s="76">
        <v>3424</v>
      </c>
      <c r="G7" s="76">
        <v>2931</v>
      </c>
      <c r="H7" s="76">
        <v>3807</v>
      </c>
      <c r="I7" s="76">
        <v>3867</v>
      </c>
    </row>
    <row r="8" spans="2:9" x14ac:dyDescent="0.25">
      <c r="E8" s="75" t="s">
        <v>271</v>
      </c>
      <c r="F8" s="76">
        <v>12964</v>
      </c>
      <c r="G8" s="76">
        <v>18843</v>
      </c>
      <c r="H8" s="76">
        <v>24400</v>
      </c>
      <c r="I8" s="76">
        <v>27409</v>
      </c>
    </row>
    <row r="9" spans="2:9" x14ac:dyDescent="0.25">
      <c r="E9" s="75" t="s">
        <v>272</v>
      </c>
      <c r="F9" s="76">
        <v>62102</v>
      </c>
      <c r="G9" s="76">
        <v>72261</v>
      </c>
      <c r="H9" s="76">
        <v>83739</v>
      </c>
      <c r="I9" s="76">
        <v>93904</v>
      </c>
    </row>
    <row r="10" spans="2:9" x14ac:dyDescent="0.25">
      <c r="E10" s="75" t="s">
        <v>273</v>
      </c>
      <c r="F10" s="76">
        <v>2213</v>
      </c>
      <c r="G10" s="76">
        <v>4956</v>
      </c>
      <c r="H10" s="76">
        <v>5932</v>
      </c>
      <c r="I10" s="76">
        <v>6834</v>
      </c>
    </row>
    <row r="11" spans="2:9" x14ac:dyDescent="0.25">
      <c r="E11" s="75" t="s">
        <v>274</v>
      </c>
      <c r="F11" s="76">
        <v>455</v>
      </c>
      <c r="G11" s="76">
        <v>1114</v>
      </c>
      <c r="H11" s="76">
        <v>1495</v>
      </c>
      <c r="I11" s="76">
        <v>1664</v>
      </c>
    </row>
    <row r="12" spans="2:9" x14ac:dyDescent="0.25">
      <c r="E12" s="75" t="s">
        <v>275</v>
      </c>
      <c r="F12" s="76">
        <v>281</v>
      </c>
      <c r="G12" s="76">
        <v>769</v>
      </c>
      <c r="H12" s="76">
        <v>1124</v>
      </c>
      <c r="I12" s="76">
        <v>714</v>
      </c>
    </row>
    <row r="13" spans="2:9" x14ac:dyDescent="0.25">
      <c r="E13" s="75" t="s">
        <v>276</v>
      </c>
      <c r="F13" s="76">
        <v>2502</v>
      </c>
      <c r="G13" s="76">
        <v>2302</v>
      </c>
      <c r="H13" s="76">
        <v>2922</v>
      </c>
      <c r="I13" s="76">
        <v>3161</v>
      </c>
    </row>
    <row r="14" spans="2:9" x14ac:dyDescent="0.25">
      <c r="E14" s="77" t="s">
        <v>281</v>
      </c>
      <c r="F14" s="78"/>
      <c r="G14" s="78"/>
      <c r="H14" s="78"/>
      <c r="I14" s="78"/>
    </row>
    <row r="15" spans="2:9" x14ac:dyDescent="0.25">
      <c r="E15" s="79" t="s">
        <v>286</v>
      </c>
    </row>
    <row r="16" spans="2:9" x14ac:dyDescent="0.25">
      <c r="E16" s="80" t="s">
        <v>287</v>
      </c>
    </row>
  </sheetData>
  <mergeCells count="1">
    <mergeCell ref="E4:I4"/>
  </mergeCells>
  <hyperlinks>
    <hyperlink ref="E15" r:id="rId1" xr:uid="{5532BBDF-92B3-4C5F-8CF0-D6F2E36325D6}"/>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B7"/>
  <sheetViews>
    <sheetView zoomScale="80" zoomScaleNormal="80" workbookViewId="0">
      <selection activeCell="N2" sqref="C2:N2"/>
    </sheetView>
  </sheetViews>
  <sheetFormatPr defaultRowHeight="15.75" x14ac:dyDescent="0.25"/>
  <cols>
    <col min="2" max="2" width="60.875" customWidth="1"/>
  </cols>
  <sheetData>
    <row r="2" spans="2:2" ht="47.25" x14ac:dyDescent="0.25">
      <c r="B2" s="5" t="s">
        <v>49</v>
      </c>
    </row>
    <row r="3" spans="2:2" ht="280.5" customHeight="1" x14ac:dyDescent="0.25">
      <c r="B3" s="6" t="s">
        <v>72</v>
      </c>
    </row>
    <row r="4" spans="2:2" x14ac:dyDescent="0.25">
      <c r="B4" s="8"/>
    </row>
    <row r="5" spans="2:2" x14ac:dyDescent="0.25">
      <c r="B5" s="25" t="s">
        <v>110</v>
      </c>
    </row>
    <row r="6" spans="2:2" x14ac:dyDescent="0.25">
      <c r="B6" s="9"/>
    </row>
    <row r="7" spans="2:2" x14ac:dyDescent="0.25">
      <c r="B7"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2:B4"/>
  <sheetViews>
    <sheetView zoomScale="90" zoomScaleNormal="90" workbookViewId="0">
      <selection activeCell="D13" sqref="D13"/>
    </sheetView>
  </sheetViews>
  <sheetFormatPr defaultColWidth="8.75" defaultRowHeight="15.75" x14ac:dyDescent="0.25"/>
  <cols>
    <col min="2" max="2" width="77.75" customWidth="1"/>
  </cols>
  <sheetData>
    <row r="2" spans="2:2" ht="47.25" x14ac:dyDescent="0.25">
      <c r="B2" s="5" t="s">
        <v>50</v>
      </c>
    </row>
    <row r="3" spans="2:2" ht="63" x14ac:dyDescent="0.25">
      <c r="B3" s="10" t="s">
        <v>73</v>
      </c>
    </row>
    <row r="4" spans="2:2" x14ac:dyDescent="0.25">
      <c r="B4" s="4" t="s">
        <v>110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N24"/>
  <sheetViews>
    <sheetView topLeftCell="A19" zoomScale="80" zoomScaleNormal="80" workbookViewId="0">
      <selection activeCell="K6" sqref="K6"/>
    </sheetView>
  </sheetViews>
  <sheetFormatPr defaultColWidth="8.75" defaultRowHeight="15.75" x14ac:dyDescent="0.25"/>
  <cols>
    <col min="2" max="2" width="55" customWidth="1"/>
    <col min="8" max="8" width="12" customWidth="1"/>
  </cols>
  <sheetData>
    <row r="2" spans="2:14" ht="47.25" x14ac:dyDescent="0.25">
      <c r="B2" s="7" t="s">
        <v>51</v>
      </c>
    </row>
    <row r="3" spans="2:14" ht="31.5" x14ac:dyDescent="0.25">
      <c r="B3" s="10" t="s">
        <v>67</v>
      </c>
    </row>
    <row r="4" spans="2:14" x14ac:dyDescent="0.25">
      <c r="B4" s="4"/>
    </row>
    <row r="7" spans="2:14" x14ac:dyDescent="0.25">
      <c r="B7" s="163" t="s">
        <v>190</v>
      </c>
      <c r="C7" s="163"/>
      <c r="D7" s="163"/>
      <c r="E7" s="163"/>
      <c r="F7" s="163"/>
      <c r="G7" s="163"/>
      <c r="H7" s="163"/>
      <c r="I7" s="163"/>
    </row>
    <row r="8" spans="2:14" ht="63.75" x14ac:dyDescent="0.3">
      <c r="B8" s="43" t="s">
        <v>135</v>
      </c>
      <c r="C8" s="44" t="s">
        <v>136</v>
      </c>
      <c r="D8" s="44" t="s">
        <v>191</v>
      </c>
      <c r="E8" s="44" t="s">
        <v>192</v>
      </c>
      <c r="F8" s="44" t="s">
        <v>193</v>
      </c>
      <c r="G8" s="44" t="s">
        <v>121</v>
      </c>
      <c r="H8" s="44" t="s">
        <v>137</v>
      </c>
      <c r="I8" s="44" t="s">
        <v>138</v>
      </c>
      <c r="K8" s="84"/>
      <c r="L8" s="85"/>
      <c r="M8" s="85"/>
      <c r="N8" s="85"/>
    </row>
    <row r="9" spans="2:14" ht="31.5" x14ac:dyDescent="0.25">
      <c r="B9" s="81">
        <v>2011</v>
      </c>
      <c r="C9" s="81" t="s">
        <v>194</v>
      </c>
      <c r="D9" s="82"/>
      <c r="E9" s="132"/>
      <c r="F9" s="82">
        <v>50</v>
      </c>
      <c r="G9" s="82">
        <v>50</v>
      </c>
      <c r="H9" s="83">
        <v>539910</v>
      </c>
      <c r="I9" s="81">
        <v>10</v>
      </c>
      <c r="K9" s="85"/>
      <c r="L9" s="85"/>
      <c r="M9" s="85"/>
      <c r="N9" s="85"/>
    </row>
    <row r="10" spans="2:14" ht="47.25" x14ac:dyDescent="0.25">
      <c r="B10" s="81">
        <v>2012</v>
      </c>
      <c r="C10" s="81" t="s">
        <v>139</v>
      </c>
      <c r="D10" s="82"/>
      <c r="E10" s="132"/>
      <c r="F10" s="82">
        <v>260</v>
      </c>
      <c r="G10" s="82">
        <v>260</v>
      </c>
      <c r="H10" s="83">
        <v>541638</v>
      </c>
      <c r="I10" s="81">
        <v>48</v>
      </c>
      <c r="K10" s="85"/>
      <c r="L10" s="85"/>
      <c r="M10" s="85"/>
      <c r="N10" s="85"/>
    </row>
    <row r="11" spans="2:14" ht="47.25" x14ac:dyDescent="0.25">
      <c r="B11" s="81">
        <v>2013</v>
      </c>
      <c r="C11" s="81" t="s">
        <v>140</v>
      </c>
      <c r="D11" s="82"/>
      <c r="E11" s="132"/>
      <c r="F11" s="82" t="s">
        <v>141</v>
      </c>
      <c r="G11" s="82">
        <v>300</v>
      </c>
      <c r="H11" s="83">
        <v>550222</v>
      </c>
      <c r="I11" s="81">
        <v>55</v>
      </c>
      <c r="K11" s="85"/>
      <c r="L11" s="85"/>
      <c r="M11" s="85"/>
      <c r="N11" s="85"/>
    </row>
    <row r="12" spans="2:14" ht="31.5" x14ac:dyDescent="0.25">
      <c r="B12" s="81">
        <v>2014</v>
      </c>
      <c r="C12" s="81" t="s">
        <v>142</v>
      </c>
      <c r="D12" s="82">
        <v>1</v>
      </c>
      <c r="E12" s="82">
        <v>4</v>
      </c>
      <c r="F12" s="82" t="s">
        <v>141</v>
      </c>
      <c r="G12" s="82">
        <v>305</v>
      </c>
      <c r="H12" s="83">
        <v>558773</v>
      </c>
      <c r="I12" s="81">
        <v>55</v>
      </c>
      <c r="K12" s="85"/>
      <c r="L12" s="85"/>
      <c r="M12" s="85"/>
      <c r="N12" s="85"/>
    </row>
    <row r="13" spans="2:14" ht="78.75" x14ac:dyDescent="0.25">
      <c r="B13" s="81">
        <v>2015</v>
      </c>
      <c r="C13" s="81" t="s">
        <v>195</v>
      </c>
      <c r="D13" s="82">
        <v>1</v>
      </c>
      <c r="E13" s="82">
        <v>3</v>
      </c>
      <c r="F13" s="82">
        <v>790</v>
      </c>
      <c r="G13" s="82">
        <v>794</v>
      </c>
      <c r="H13" s="83">
        <v>567291</v>
      </c>
      <c r="I13" s="81">
        <v>139.96</v>
      </c>
      <c r="K13" s="85"/>
      <c r="L13" s="85"/>
      <c r="M13" s="85"/>
      <c r="N13" s="85"/>
    </row>
    <row r="14" spans="2:14" ht="78.75" x14ac:dyDescent="0.25">
      <c r="B14" s="81">
        <v>2016</v>
      </c>
      <c r="C14" s="81" t="s">
        <v>195</v>
      </c>
      <c r="D14" s="82" t="s">
        <v>143</v>
      </c>
      <c r="E14" s="82">
        <v>2</v>
      </c>
      <c r="F14" s="82">
        <v>36</v>
      </c>
      <c r="G14" s="82">
        <v>38</v>
      </c>
      <c r="H14" s="83">
        <v>575700</v>
      </c>
      <c r="I14" s="81">
        <v>6.6</v>
      </c>
      <c r="K14" s="85"/>
      <c r="L14" s="85"/>
      <c r="M14" s="85"/>
      <c r="N14" s="85"/>
    </row>
    <row r="15" spans="2:14" ht="78.75" x14ac:dyDescent="0.25">
      <c r="B15" s="81">
        <v>2017</v>
      </c>
      <c r="C15" s="81" t="s">
        <v>195</v>
      </c>
      <c r="D15" s="82" t="s">
        <v>143</v>
      </c>
      <c r="E15" s="82" t="s">
        <v>143</v>
      </c>
      <c r="F15" s="82">
        <v>109</v>
      </c>
      <c r="G15" s="82">
        <v>109</v>
      </c>
      <c r="H15" s="83">
        <v>583400</v>
      </c>
      <c r="I15" s="81">
        <v>18.68</v>
      </c>
      <c r="K15" s="85"/>
      <c r="L15" s="85"/>
      <c r="M15" s="85"/>
      <c r="N15" s="85"/>
    </row>
    <row r="16" spans="2:14" ht="78.75" x14ac:dyDescent="0.25">
      <c r="B16" s="81">
        <v>2018</v>
      </c>
      <c r="C16" s="81" t="s">
        <v>195</v>
      </c>
      <c r="D16" s="82" t="s">
        <v>143</v>
      </c>
      <c r="E16" s="82" t="s">
        <v>143</v>
      </c>
      <c r="F16" s="82">
        <v>22</v>
      </c>
      <c r="G16" s="82">
        <v>22</v>
      </c>
      <c r="H16" s="83">
        <v>590100</v>
      </c>
      <c r="I16" s="81">
        <v>3.73</v>
      </c>
    </row>
    <row r="17" spans="2:9" ht="78.75" x14ac:dyDescent="0.25">
      <c r="B17" s="81">
        <v>2019</v>
      </c>
      <c r="C17" s="81" t="s">
        <v>196</v>
      </c>
      <c r="D17" s="82" t="s">
        <v>143</v>
      </c>
      <c r="E17" s="82" t="s">
        <v>143</v>
      </c>
      <c r="F17" s="82">
        <v>74</v>
      </c>
      <c r="G17" s="82">
        <v>74</v>
      </c>
      <c r="H17" s="83">
        <v>598000</v>
      </c>
      <c r="I17" s="81">
        <v>12.37</v>
      </c>
    </row>
    <row r="18" spans="2:9" ht="78.75" x14ac:dyDescent="0.25">
      <c r="B18" s="81">
        <v>2020</v>
      </c>
      <c r="C18" s="81" t="s">
        <v>196</v>
      </c>
      <c r="D18" s="82" t="s">
        <v>143</v>
      </c>
      <c r="E18" s="82" t="s">
        <v>143</v>
      </c>
      <c r="F18" s="82">
        <v>3</v>
      </c>
      <c r="G18" s="82">
        <v>3</v>
      </c>
      <c r="H18" s="83">
        <v>608900</v>
      </c>
      <c r="I18" s="81">
        <v>0.5</v>
      </c>
    </row>
    <row r="19" spans="2:9" ht="78.75" x14ac:dyDescent="0.25">
      <c r="B19" s="81">
        <v>2021</v>
      </c>
      <c r="C19" s="81" t="s">
        <v>196</v>
      </c>
      <c r="D19" s="82" t="s">
        <v>143</v>
      </c>
      <c r="E19" s="82" t="s">
        <v>143</v>
      </c>
      <c r="F19" s="82">
        <v>75</v>
      </c>
      <c r="G19" s="82">
        <v>75</v>
      </c>
      <c r="H19" s="83">
        <v>616500</v>
      </c>
      <c r="I19" s="81">
        <v>12.2</v>
      </c>
    </row>
    <row r="20" spans="2:9" ht="78.75" x14ac:dyDescent="0.25">
      <c r="B20" s="81">
        <v>2022</v>
      </c>
      <c r="C20" s="81" t="s">
        <v>196</v>
      </c>
      <c r="D20" s="82" t="s">
        <v>143</v>
      </c>
      <c r="E20" s="82" t="s">
        <v>143</v>
      </c>
      <c r="F20" s="83">
        <v>3810</v>
      </c>
      <c r="G20" s="83">
        <v>3810</v>
      </c>
      <c r="H20" s="83">
        <v>624900</v>
      </c>
      <c r="I20" s="81">
        <v>609.70000000000005</v>
      </c>
    </row>
    <row r="21" spans="2:9" ht="78.75" x14ac:dyDescent="0.25">
      <c r="B21" s="81">
        <v>2023</v>
      </c>
      <c r="C21" s="81" t="s">
        <v>196</v>
      </c>
      <c r="D21" s="82" t="s">
        <v>143</v>
      </c>
      <c r="E21" s="82" t="s">
        <v>143</v>
      </c>
      <c r="F21" s="82">
        <v>106</v>
      </c>
      <c r="G21" s="82">
        <v>106</v>
      </c>
      <c r="H21" s="83">
        <v>633400</v>
      </c>
      <c r="I21" s="81">
        <v>16.7</v>
      </c>
    </row>
    <row r="22" spans="2:9" x14ac:dyDescent="0.25">
      <c r="B22" s="164" t="s">
        <v>197</v>
      </c>
      <c r="C22" s="164"/>
      <c r="D22" s="164"/>
      <c r="E22" s="164"/>
      <c r="F22" s="164"/>
      <c r="G22" s="164"/>
      <c r="H22" s="164"/>
      <c r="I22" s="164"/>
    </row>
    <row r="23" spans="2:9" x14ac:dyDescent="0.25">
      <c r="B23" s="9" t="s">
        <v>198</v>
      </c>
      <c r="C23" s="95" t="s">
        <v>285</v>
      </c>
      <c r="D23" s="9"/>
      <c r="E23" s="9"/>
      <c r="F23" s="9"/>
      <c r="G23" s="9"/>
      <c r="H23" s="9"/>
      <c r="I23" s="9"/>
    </row>
    <row r="24" spans="2:9" x14ac:dyDescent="0.25">
      <c r="B24" s="9" t="s">
        <v>300</v>
      </c>
      <c r="C24" s="46"/>
      <c r="D24" s="46"/>
      <c r="E24" s="46"/>
      <c r="F24" s="46"/>
      <c r="G24" s="46"/>
      <c r="H24" s="46"/>
      <c r="I24" s="46"/>
    </row>
  </sheetData>
  <mergeCells count="2">
    <mergeCell ref="B7:I7"/>
    <mergeCell ref="B22:I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F19"/>
  <sheetViews>
    <sheetView topLeftCell="A9" zoomScale="80" zoomScaleNormal="80" workbookViewId="0">
      <selection activeCell="B17" sqref="B17"/>
    </sheetView>
  </sheetViews>
  <sheetFormatPr defaultColWidth="8.75" defaultRowHeight="15.75" x14ac:dyDescent="0.25"/>
  <cols>
    <col min="1" max="1" width="8.75" style="9"/>
    <col min="2" max="2" width="64.125" style="9" customWidth="1"/>
    <col min="3" max="4" width="8.75" style="9"/>
    <col min="5" max="5" width="10.75" style="9" bestFit="1" customWidth="1"/>
    <col min="6" max="16384" width="8.75" style="9"/>
  </cols>
  <sheetData>
    <row r="2" spans="2:6" ht="47.25" x14ac:dyDescent="0.25">
      <c r="B2" s="5" t="s">
        <v>52</v>
      </c>
    </row>
    <row r="3" spans="2:6" ht="178.5" customHeight="1" x14ac:dyDescent="0.25">
      <c r="B3" s="86" t="s">
        <v>74</v>
      </c>
    </row>
    <row r="4" spans="2:6" x14ac:dyDescent="0.25">
      <c r="B4" s="48" t="s">
        <v>110</v>
      </c>
    </row>
    <row r="7" spans="2:6" x14ac:dyDescent="0.25">
      <c r="B7" s="165" t="s">
        <v>199</v>
      </c>
      <c r="C7" s="165"/>
      <c r="D7" s="165"/>
      <c r="E7" s="165"/>
      <c r="F7" s="165"/>
    </row>
    <row r="8" spans="2:6" ht="26.25" x14ac:dyDescent="0.25">
      <c r="B8" s="166" t="s">
        <v>135</v>
      </c>
      <c r="C8" s="87" t="s">
        <v>200</v>
      </c>
      <c r="D8" s="87" t="s">
        <v>201</v>
      </c>
      <c r="E8" s="88" t="s">
        <v>202</v>
      </c>
      <c r="F8" s="167" t="s">
        <v>203</v>
      </c>
    </row>
    <row r="9" spans="2:6" x14ac:dyDescent="0.25">
      <c r="B9" s="166"/>
      <c r="C9" s="87" t="s">
        <v>204</v>
      </c>
      <c r="D9" s="87" t="s">
        <v>205</v>
      </c>
      <c r="E9" s="88" t="s">
        <v>206</v>
      </c>
      <c r="F9" s="167"/>
    </row>
    <row r="10" spans="2:6" x14ac:dyDescent="0.25">
      <c r="B10" s="89">
        <v>2015</v>
      </c>
      <c r="C10" s="90">
        <v>210</v>
      </c>
      <c r="D10" s="91">
        <v>900260</v>
      </c>
      <c r="E10" s="92">
        <v>17514647</v>
      </c>
      <c r="F10" s="93">
        <f>(D10/(E10*1000))</f>
        <v>5.1400407898600526E-5</v>
      </c>
    </row>
    <row r="11" spans="2:6" x14ac:dyDescent="0.25">
      <c r="B11" s="89">
        <v>2016</v>
      </c>
      <c r="C11" s="90">
        <v>69</v>
      </c>
      <c r="D11" s="91">
        <v>221454</v>
      </c>
      <c r="E11" s="94">
        <v>16654387</v>
      </c>
      <c r="F11" s="93">
        <f t="shared" ref="F11:F15" si="0">(D11/(E11*1000))</f>
        <v>1.3297036990914165E-5</v>
      </c>
    </row>
    <row r="12" spans="2:6" x14ac:dyDescent="0.25">
      <c r="B12" s="89">
        <v>2017</v>
      </c>
      <c r="C12" s="90">
        <v>52</v>
      </c>
      <c r="D12" s="91">
        <v>191155</v>
      </c>
      <c r="E12" s="94">
        <v>16915201</v>
      </c>
      <c r="F12" s="93">
        <f t="shared" si="0"/>
        <v>1.1300782059876203E-5</v>
      </c>
    </row>
    <row r="13" spans="2:6" x14ac:dyDescent="0.25">
      <c r="B13" s="89">
        <v>2018</v>
      </c>
      <c r="C13" s="90">
        <v>21</v>
      </c>
      <c r="D13" s="91">
        <v>14450</v>
      </c>
      <c r="E13" s="94">
        <v>17752211</v>
      </c>
      <c r="F13" s="93">
        <f t="shared" si="0"/>
        <v>8.1398311455401249E-7</v>
      </c>
    </row>
    <row r="14" spans="2:6" x14ac:dyDescent="0.25">
      <c r="B14" s="89">
        <v>2019</v>
      </c>
      <c r="C14" s="90">
        <v>73</v>
      </c>
      <c r="D14" s="91">
        <v>187537</v>
      </c>
      <c r="E14" s="94">
        <v>17959484</v>
      </c>
      <c r="F14" s="93">
        <f t="shared" si="0"/>
        <v>1.0442226513857526E-5</v>
      </c>
    </row>
    <row r="15" spans="2:6" x14ac:dyDescent="0.25">
      <c r="B15" s="89">
        <v>2020</v>
      </c>
      <c r="C15" s="90">
        <v>3</v>
      </c>
      <c r="D15" s="91">
        <v>205395</v>
      </c>
      <c r="E15" s="94">
        <v>15090422</v>
      </c>
      <c r="F15" s="93">
        <f t="shared" si="0"/>
        <v>1.3610951370346039E-5</v>
      </c>
    </row>
    <row r="16" spans="2:6" x14ac:dyDescent="0.25">
      <c r="B16" s="9" t="s">
        <v>207</v>
      </c>
    </row>
    <row r="17" spans="2:6" x14ac:dyDescent="0.25">
      <c r="B17" s="79" t="s">
        <v>286</v>
      </c>
      <c r="C17" s="97"/>
      <c r="D17" s="46"/>
      <c r="E17" s="46"/>
      <c r="F17" s="46"/>
    </row>
    <row r="18" spans="2:6" x14ac:dyDescent="0.25">
      <c r="B18" s="9" t="s">
        <v>208</v>
      </c>
      <c r="C18" s="46"/>
      <c r="D18" s="46"/>
      <c r="E18" s="46"/>
      <c r="F18" s="46"/>
    </row>
    <row r="19" spans="2:6" x14ac:dyDescent="0.25">
      <c r="B19" s="96" t="s">
        <v>209</v>
      </c>
      <c r="C19" s="96"/>
      <c r="D19" s="96"/>
    </row>
  </sheetData>
  <mergeCells count="3">
    <mergeCell ref="B7:F7"/>
    <mergeCell ref="B8:B9"/>
    <mergeCell ref="F8:F9"/>
  </mergeCells>
  <hyperlinks>
    <hyperlink ref="B17" r:id="rId1" xr:uid="{55B9C567-B34F-4142-8D66-934357F77CB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K22"/>
  <sheetViews>
    <sheetView topLeftCell="A5" zoomScale="80" zoomScaleNormal="80" workbookViewId="0">
      <selection activeCell="B21" sqref="B21"/>
    </sheetView>
  </sheetViews>
  <sheetFormatPr defaultColWidth="8.75" defaultRowHeight="15.75" x14ac:dyDescent="0.25"/>
  <cols>
    <col min="1" max="1" width="8.75" style="46"/>
    <col min="2" max="2" width="59" style="46" customWidth="1"/>
    <col min="3" max="16384" width="8.75" style="46"/>
  </cols>
  <sheetData>
    <row r="2" spans="2:11" ht="47.25" x14ac:dyDescent="0.25">
      <c r="B2" s="5" t="s">
        <v>53</v>
      </c>
    </row>
    <row r="3" spans="2:11" ht="393.75" x14ac:dyDescent="0.25">
      <c r="B3" s="47" t="s">
        <v>75</v>
      </c>
    </row>
    <row r="4" spans="2:11" x14ac:dyDescent="0.25">
      <c r="B4" s="48"/>
    </row>
    <row r="8" spans="2:11" ht="16.5" x14ac:dyDescent="0.25">
      <c r="B8" s="168" t="s">
        <v>291</v>
      </c>
      <c r="C8" s="168"/>
      <c r="D8" s="168"/>
      <c r="E8" s="168"/>
      <c r="F8" s="168"/>
      <c r="G8" s="168"/>
      <c r="H8" s="168"/>
      <c r="I8" s="168"/>
    </row>
    <row r="9" spans="2:11" x14ac:dyDescent="0.25">
      <c r="B9" s="98" t="s">
        <v>144</v>
      </c>
      <c r="C9" s="98">
        <v>2015</v>
      </c>
      <c r="D9" s="98">
        <v>2016</v>
      </c>
      <c r="E9" s="98">
        <v>2017</v>
      </c>
      <c r="F9" s="98">
        <v>2018</v>
      </c>
      <c r="G9" s="98">
        <v>2019</v>
      </c>
      <c r="H9" s="98">
        <v>2020</v>
      </c>
      <c r="I9" s="98">
        <v>2021</v>
      </c>
      <c r="J9" s="98">
        <v>2022</v>
      </c>
      <c r="K9" s="98">
        <v>2023</v>
      </c>
    </row>
    <row r="10" spans="2:11" x14ac:dyDescent="0.25">
      <c r="B10" s="89" t="s">
        <v>145</v>
      </c>
      <c r="C10" s="91">
        <v>176579</v>
      </c>
      <c r="D10" s="91">
        <v>177655</v>
      </c>
      <c r="E10" s="91">
        <v>178850</v>
      </c>
      <c r="F10" s="91">
        <v>179314</v>
      </c>
      <c r="G10" s="91">
        <v>183041</v>
      </c>
      <c r="H10" s="91">
        <v>197857</v>
      </c>
      <c r="I10" s="91">
        <v>178062</v>
      </c>
      <c r="J10" s="91">
        <v>12701</v>
      </c>
      <c r="K10" s="91">
        <v>2366</v>
      </c>
    </row>
    <row r="11" spans="2:11" x14ac:dyDescent="0.25">
      <c r="B11" s="89" t="s">
        <v>146</v>
      </c>
      <c r="C11" s="91">
        <v>5409</v>
      </c>
      <c r="D11" s="91">
        <v>6180</v>
      </c>
      <c r="E11" s="91">
        <v>4303</v>
      </c>
      <c r="F11" s="91">
        <v>2371</v>
      </c>
      <c r="G11" s="90">
        <v>613</v>
      </c>
      <c r="H11" s="91">
        <v>2622</v>
      </c>
      <c r="I11" s="91">
        <v>5480</v>
      </c>
      <c r="J11" s="91">
        <v>6182</v>
      </c>
      <c r="K11" s="91">
        <v>4345</v>
      </c>
    </row>
    <row r="12" spans="2:11" x14ac:dyDescent="0.25">
      <c r="B12" s="89" t="s">
        <v>147</v>
      </c>
      <c r="C12" s="91">
        <v>13921</v>
      </c>
      <c r="D12" s="91">
        <v>12426</v>
      </c>
      <c r="E12" s="91">
        <v>7671</v>
      </c>
      <c r="F12" s="91">
        <v>7502</v>
      </c>
      <c r="G12" s="91">
        <v>11570</v>
      </c>
      <c r="H12" s="91">
        <v>30374</v>
      </c>
      <c r="I12" s="91">
        <v>28587</v>
      </c>
      <c r="J12" s="91">
        <v>33195</v>
      </c>
      <c r="K12" s="91">
        <v>31557</v>
      </c>
    </row>
    <row r="13" spans="2:11" x14ac:dyDescent="0.25">
      <c r="B13" s="89" t="s">
        <v>148</v>
      </c>
      <c r="C13" s="91">
        <v>976</v>
      </c>
      <c r="D13" s="91">
        <v>969</v>
      </c>
      <c r="E13" s="90">
        <v>589</v>
      </c>
      <c r="F13" s="90">
        <v>266</v>
      </c>
      <c r="G13" s="90">
        <v>78</v>
      </c>
      <c r="H13" s="90">
        <v>153</v>
      </c>
      <c r="I13" s="90">
        <v>199</v>
      </c>
      <c r="J13" s="90">
        <v>529</v>
      </c>
      <c r="K13" s="90">
        <v>282</v>
      </c>
    </row>
    <row r="14" spans="2:11" x14ac:dyDescent="0.25">
      <c r="B14" s="89" t="s">
        <v>149</v>
      </c>
      <c r="C14" s="91">
        <v>6552</v>
      </c>
      <c r="D14" s="91">
        <v>4433</v>
      </c>
      <c r="E14" s="91">
        <v>2619</v>
      </c>
      <c r="F14" s="91">
        <v>1367</v>
      </c>
      <c r="G14" s="90">
        <v>879</v>
      </c>
      <c r="H14" s="91">
        <v>1985</v>
      </c>
      <c r="I14" s="91">
        <v>3030</v>
      </c>
      <c r="J14" s="91">
        <v>1841</v>
      </c>
      <c r="K14" s="91">
        <v>1003</v>
      </c>
    </row>
    <row r="15" spans="2:11" x14ac:dyDescent="0.25">
      <c r="B15" s="89" t="s">
        <v>150</v>
      </c>
      <c r="C15" s="91">
        <v>118</v>
      </c>
      <c r="D15" s="91">
        <v>37</v>
      </c>
      <c r="E15" s="90">
        <v>38</v>
      </c>
      <c r="F15" s="90">
        <v>67</v>
      </c>
      <c r="G15" s="90">
        <v>32</v>
      </c>
      <c r="H15" s="90">
        <v>56</v>
      </c>
      <c r="I15" s="90">
        <v>33</v>
      </c>
      <c r="J15" s="90">
        <v>39</v>
      </c>
      <c r="K15" s="90">
        <v>13</v>
      </c>
    </row>
    <row r="16" spans="2:11" x14ac:dyDescent="0.25">
      <c r="B16" s="89" t="s">
        <v>151</v>
      </c>
      <c r="C16" s="91">
        <v>534</v>
      </c>
      <c r="D16" s="91">
        <v>56</v>
      </c>
      <c r="E16" s="90">
        <v>83</v>
      </c>
      <c r="F16" s="90">
        <v>27</v>
      </c>
      <c r="G16" s="90">
        <v>8</v>
      </c>
      <c r="H16" s="90">
        <v>2</v>
      </c>
      <c r="I16" s="90">
        <v>19</v>
      </c>
      <c r="J16" s="90">
        <v>38</v>
      </c>
      <c r="K16" s="90">
        <v>17</v>
      </c>
    </row>
    <row r="17" spans="2:11" x14ac:dyDescent="0.25">
      <c r="B17" s="89" t="s">
        <v>152</v>
      </c>
      <c r="C17" s="91">
        <v>614</v>
      </c>
      <c r="D17" s="91">
        <v>842</v>
      </c>
      <c r="E17" s="90">
        <v>721</v>
      </c>
      <c r="F17" s="90">
        <v>867</v>
      </c>
      <c r="G17" s="91">
        <v>1043</v>
      </c>
      <c r="H17" s="91">
        <v>3989</v>
      </c>
      <c r="I17" s="91">
        <v>2571</v>
      </c>
      <c r="J17" s="91">
        <v>3813</v>
      </c>
      <c r="K17" s="91">
        <v>2353</v>
      </c>
    </row>
    <row r="18" spans="2:11" x14ac:dyDescent="0.25">
      <c r="B18" s="89" t="s">
        <v>153</v>
      </c>
      <c r="C18" s="91">
        <v>257</v>
      </c>
      <c r="D18" s="91">
        <v>226</v>
      </c>
      <c r="E18" s="90">
        <v>346</v>
      </c>
      <c r="F18" s="90">
        <v>393</v>
      </c>
      <c r="G18" s="90">
        <v>166</v>
      </c>
      <c r="H18" s="91">
        <v>1061</v>
      </c>
      <c r="I18" s="91">
        <v>2402</v>
      </c>
      <c r="J18" s="91">
        <v>2573</v>
      </c>
      <c r="K18" s="91">
        <v>875</v>
      </c>
    </row>
    <row r="19" spans="2:11" x14ac:dyDescent="0.25">
      <c r="B19" s="99" t="s">
        <v>121</v>
      </c>
      <c r="C19" s="100">
        <f>SUM(C10:C18)</f>
        <v>204960</v>
      </c>
      <c r="D19" s="100">
        <f>SUM(D10:D18)</f>
        <v>202824</v>
      </c>
      <c r="E19" s="100">
        <v>195220</v>
      </c>
      <c r="F19" s="100">
        <v>192174</v>
      </c>
      <c r="G19" s="100">
        <v>197430</v>
      </c>
      <c r="H19" s="100">
        <v>238099</v>
      </c>
      <c r="I19" s="100">
        <v>220383</v>
      </c>
      <c r="J19" s="100">
        <v>60911</v>
      </c>
      <c r="K19" s="100">
        <v>42811</v>
      </c>
    </row>
    <row r="20" spans="2:11" x14ac:dyDescent="0.25">
      <c r="B20" s="101" t="s">
        <v>211</v>
      </c>
      <c r="C20" s="101"/>
      <c r="D20" s="102"/>
      <c r="E20" s="102"/>
      <c r="F20" s="102"/>
      <c r="G20" s="102"/>
      <c r="H20" s="102"/>
      <c r="I20" s="102"/>
    </row>
    <row r="21" spans="2:11" x14ac:dyDescent="0.25">
      <c r="B21" s="79" t="s">
        <v>286</v>
      </c>
      <c r="C21" s="79"/>
    </row>
    <row r="22" spans="2:11" x14ac:dyDescent="0.25">
      <c r="B22" s="60" t="s">
        <v>210</v>
      </c>
      <c r="C22" s="60"/>
    </row>
  </sheetData>
  <mergeCells count="1">
    <mergeCell ref="B8:I8"/>
  </mergeCells>
  <hyperlinks>
    <hyperlink ref="B21" r:id="rId1" xr:uid="{A4D13B0D-1AD6-40CF-AF91-16577B8C1B9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SDG11_ Overview</vt:lpstr>
      <vt:lpstr>11.1.1</vt:lpstr>
      <vt:lpstr>11.2.1</vt:lpstr>
      <vt:lpstr>11.3.1</vt:lpstr>
      <vt:lpstr>11.3.2</vt:lpstr>
      <vt:lpstr>11.4.1</vt:lpstr>
      <vt:lpstr>11.5.1</vt:lpstr>
      <vt:lpstr>11.5.2</vt:lpstr>
      <vt:lpstr>11.6.1</vt:lpstr>
      <vt:lpstr>11.6.2</vt:lpstr>
      <vt:lpstr>11.7.1</vt:lpstr>
      <vt:lpstr>11.7.2</vt:lpstr>
      <vt:lpstr>11.a.1</vt:lpstr>
      <vt:lpstr>11.b.1</vt:lpstr>
      <vt:lpstr>11.b.2</vt:lpstr>
      <vt:lpstr>11.c</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Page</dc:creator>
  <cp:lastModifiedBy>Naiema</cp:lastModifiedBy>
  <cp:revision/>
  <dcterms:created xsi:type="dcterms:W3CDTF">2017-01-27T22:30:52Z</dcterms:created>
  <dcterms:modified xsi:type="dcterms:W3CDTF">2025-06-02T17:15:11Z</dcterms:modified>
</cp:coreProperties>
</file>