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showInkAnnotation="0" autoCompressPictures="0"/>
  <mc:AlternateContent xmlns:mc="http://schemas.openxmlformats.org/markup-compatibility/2006">
    <mc:Choice Requires="x15">
      <x15ac:absPath xmlns:x15ac="http://schemas.microsoft.com/office/spreadsheetml/2010/11/ac" url="https://d.docs.live.net/fd1d10919d01c8cc/Desktop/SDG FILE/DataDepository_Clean/"/>
    </mc:Choice>
  </mc:AlternateContent>
  <xr:revisionPtr revIDLastSave="12" documentId="8_{FEB98A83-80FF-420E-8C75-A8A594941A66}" xr6:coauthVersionLast="47" xr6:coauthVersionMax="47" xr10:uidLastSave="{AC0D1600-635C-431E-9DC7-C28848E34A64}"/>
  <bookViews>
    <workbookView xWindow="-120" yWindow="-120" windowWidth="20730" windowHeight="11040" tabRatio="891" activeTab="7" xr2:uid="{00000000-000D-0000-FFFF-FFFF00000000}"/>
  </bookViews>
  <sheets>
    <sheet name="DATA_RES_GOAL12" sheetId="17" r:id="rId1"/>
    <sheet name="12.1.1" sheetId="31" r:id="rId2"/>
    <sheet name="12.2.1" sheetId="32" r:id="rId3"/>
    <sheet name="12.2.2" sheetId="33" r:id="rId4"/>
    <sheet name="12.3.1" sheetId="34" r:id="rId5"/>
    <sheet name="12.4.1" sheetId="35" r:id="rId6"/>
    <sheet name="12.4.2" sheetId="36" r:id="rId7"/>
    <sheet name="12.5.1" sheetId="37" r:id="rId8"/>
    <sheet name="12.6.1" sheetId="38" r:id="rId9"/>
    <sheet name="12.7.1" sheetId="39" r:id="rId10"/>
    <sheet name="12.8.1" sheetId="40" r:id="rId11"/>
    <sheet name="12.a.1" sheetId="41" r:id="rId12"/>
    <sheet name="12.b.1" sheetId="42" r:id="rId13"/>
    <sheet name="12.c.1" sheetId="43" r:id="rId14"/>
  </sheets>
  <definedNames>
    <definedName name="look">#REF!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E19" i="36" l="1"/>
  <c r="F19" i="36"/>
  <c r="G19" i="36"/>
  <c r="H19" i="36"/>
  <c r="H27" i="36" s="1"/>
  <c r="I19" i="36"/>
  <c r="I27" i="36" s="1"/>
  <c r="J19" i="36"/>
  <c r="J27" i="36" s="1"/>
  <c r="K19" i="36"/>
  <c r="K27" i="36" s="1"/>
  <c r="L19" i="36"/>
  <c r="L27" i="36" s="1"/>
  <c r="D19" i="36"/>
  <c r="D25" i="37"/>
  <c r="C25" i="37"/>
  <c r="E27" i="36"/>
  <c r="D27" i="36"/>
  <c r="AA10" i="17" l="1"/>
  <c r="AA11" i="17"/>
  <c r="AA12" i="17"/>
  <c r="AA13" i="17"/>
  <c r="AA14" i="17"/>
  <c r="AA15" i="17"/>
  <c r="AA16" i="17"/>
  <c r="AA17" i="17"/>
  <c r="AA18" i="17"/>
  <c r="AA9" i="17"/>
  <c r="AA8" i="17"/>
  <c r="AA7" i="17"/>
  <c r="AA6" i="17"/>
  <c r="D4" i="17" l="1"/>
  <c r="C4" i="17"/>
</calcChain>
</file>

<file path=xl/sharedStrings.xml><?xml version="1.0" encoding="utf-8"?>
<sst xmlns="http://schemas.openxmlformats.org/spreadsheetml/2006/main" count="374" uniqueCount="253">
  <si>
    <t>no.</t>
  </si>
  <si>
    <t>Targets</t>
  </si>
  <si>
    <t>definition</t>
  </si>
  <si>
    <t>Tier</t>
  </si>
  <si>
    <t>data-availability</t>
  </si>
  <si>
    <t>Source</t>
  </si>
  <si>
    <t>Agency</t>
  </si>
  <si>
    <t>latest</t>
  </si>
  <si>
    <t>latest statistics</t>
  </si>
  <si>
    <t>reporting agency/ministry</t>
  </si>
  <si>
    <t>custodian</t>
  </si>
  <si>
    <t>remarks</t>
  </si>
  <si>
    <t>national priority score</t>
  </si>
  <si>
    <t>linked to HP</t>
  </si>
  <si>
    <t>adm data</t>
  </si>
  <si>
    <t>census/ survey</t>
  </si>
  <si>
    <t>publications/ studies</t>
  </si>
  <si>
    <t>other</t>
  </si>
  <si>
    <t>NSO</t>
  </si>
  <si>
    <t>MINISTRY</t>
  </si>
  <si>
    <t>Other</t>
  </si>
  <si>
    <t>website</t>
  </si>
  <si>
    <t>year</t>
  </si>
  <si>
    <t>Tier I</t>
  </si>
  <si>
    <t>Tier II</t>
  </si>
  <si>
    <t xml:space="preserve">UNEP
</t>
  </si>
  <si>
    <t xml:space="preserve">UNESCO-UIS
</t>
  </si>
  <si>
    <t>C200306</t>
  </si>
  <si>
    <t>C200208</t>
  </si>
  <si>
    <t>IRENA</t>
  </si>
  <si>
    <t>C200202</t>
  </si>
  <si>
    <t>C200203</t>
  </si>
  <si>
    <t xml:space="preserve">UNWTO
</t>
  </si>
  <si>
    <t>C120101</t>
  </si>
  <si>
    <t>C120301</t>
  </si>
  <si>
    <t>C120401</t>
  </si>
  <si>
    <t>C120402</t>
  </si>
  <si>
    <t xml:space="preserve">UNSD, 
UNEP
</t>
  </si>
  <si>
    <t>C120501</t>
  </si>
  <si>
    <t xml:space="preserve">UNSD,
UNEP
</t>
  </si>
  <si>
    <t>C120601</t>
  </si>
  <si>
    <t xml:space="preserve">UNEP,  
UNCTAD
</t>
  </si>
  <si>
    <t>C120701</t>
  </si>
  <si>
    <t>12.7.1 Degree of sustainable public procurement policies and action plan implementation</t>
  </si>
  <si>
    <t>C120b02</t>
  </si>
  <si>
    <t>C120c01</t>
  </si>
  <si>
    <t>12.1.1 Number of countries developing, adopting or implementing policy instruments aimed at supporting the shift to sustainable consumption and production</t>
  </si>
  <si>
    <t>12.2.1 Material footprint, material footprint per capita, and material footprint per GDP</t>
  </si>
  <si>
    <t>12.2.2 Domestic material consumption, domestic material consumption per capita, and domestic material consumption per GDP</t>
  </si>
  <si>
    <t>12.4.1 Number of parties to international multilateral environmental agreements on hazardous waste, and other chemicals that meet their commitments and obligations in transmitting information as required by each relevant agreement</t>
  </si>
  <si>
    <t>12.5.1 National recycling rate, tons of material recycled</t>
  </si>
  <si>
    <t>12.6.1 Number of companies publishing sustainability reports</t>
  </si>
  <si>
    <t>12.a.1 Installed renewable energy-generating capacity in developing countries (in watts per capita)</t>
  </si>
  <si>
    <t>12.b.1 Implementation of standard accounting tools to monitor the economic and environmental aspects of tourism sustainability</t>
  </si>
  <si>
    <t>Goal 12. Ensure sustainable consumption and production patterns</t>
  </si>
  <si>
    <t>12.1 Implement the 10‑Year Framework of Programmes on Sustainable Consumption and Production Patterns, all countries taking action, with developed countries taking the lead, taking into account the development and capabilities of developing countries</t>
  </si>
  <si>
    <t>12.2 By 2030, achieve the sustainable management and efficient use of natural resources</t>
  </si>
  <si>
    <t>12.3 By 2030, halve per capita global food waste at the retail and consumer levels and reduce food losses along production and supply chains, including post-harvest losses</t>
  </si>
  <si>
    <t>12.4 By 2020, achieve the environmentally sound management of chemicals and all wastes throughout their life cycle, in accordance with agreed international frameworks, and significantly reduce their release to air, water and soil in order to minimize their adverse impacts on human health and the environment</t>
  </si>
  <si>
    <t>12.5 By 2030, substantially reduce waste generation through prevention, reduction, recycling and reuse</t>
  </si>
  <si>
    <t>12.6 Encourage companies, especially large and transnational companies, to adopt sustainable practices and to integrate sustainability information into their reporting cycle</t>
  </si>
  <si>
    <t>12.7 Promote public procurement practices that are sustainable, in accordance with national policies and priorities</t>
  </si>
  <si>
    <t>12.8 By 2030, ensure that people everywhere have the relevant information and awareness for sustainable development and lifestyles in harmony with nature</t>
  </si>
  <si>
    <t>12.a Support developing countries to strengthen their scientific and technological capacity to move towards more sustainable patterns of consumption and production</t>
  </si>
  <si>
    <t>12.b Develop and implement tools to monitor sustainable development impacts for sustainable tourism that creates jobs and promotes local culture and products</t>
  </si>
  <si>
    <t>12.c Rationalize inefficient fossil-fuel subsidies that encourage wasteful consumption by removing market distortions, in accordance with national circumstances, including by restructuring taxation and phasing out those harmful subsidies, where they exist, to reflect their environmental impacts, taking fully into account the specific needs and conditions of developing countries and minimizing the possible adverse impacts on their development in a manner that protects the poor and the affected communities</t>
  </si>
  <si>
    <t>12.c.1 Amount of fossil-fuel subsidies (production and consumption) per unit of GDP</t>
  </si>
  <si>
    <t>Linked to CC ind</t>
  </si>
  <si>
    <t xml:space="preserve">This indicator allows for the quantification (#) and monitoring of countries making progress along the policy cycle of binding and non-binding policy instruments aimed at supporting Sustainable Consumption and Production. 
• Sustainable Consumption and Production:the working definition of Sustainable Consumption and Production (SCP) used in the context of this framework is: “The use of services and related products, which respond to basic needs and bring a better quality of life while minimising the use of natural resources and toxic materials as well as the emissions of waste and pollutants over the life cycle of the service or product so as not to jeopardise the needs of future generation.” 
• Policy:although quite flexible and contexts specific, a policy is usually defined as a course of action that has been officially agreed by an entity or an organization (governmental or non-governmental) and is effectively implemented to achieve specific objectives.
• Policy instruments for sustainable consumption and production: policy instruments refer to the means – methodologies, measures or interventions – that are used to achieve those objectives. In the case of SCP, such instruments are designed and implemented to reduce the environmental impacts of consumption and production patterns, with a view of generating economic and/or social benefits. 
</t>
  </si>
  <si>
    <t xml:space="preserve">Material Footprint (MF) is the attribution of global material extraction to domestic final demand of a country. The total material footprint is the sum of the material footprint for biomass, fossil fuels, metal ores and non-metal ores. </t>
  </si>
  <si>
    <t xml:space="preserve">Domestic Material Consumption (DMC) is a standard material flow accounting (MFA) indicator and reports the apparent consumption of materials in a national economy. </t>
  </si>
  <si>
    <t>The Food Loss Index- Index of the changes in food loss over time.The index covers five food groupsalong the supply chain. The indicator is computed as a ratio of Food Loss Percentages in the current year and the Food Loss Percentages in the base year according to a standard fixed-base index formula. Food losses - are all the crop and livestock human-edible commodity quantities that, directly or indirectly, completely exit the post-harvest/slaughter production/supply chain by being discarded, incinerated or otherwise, and do not re-enter in any other utilization (such as animal feed, industrial use, etc.), up to, and excluding, the retail level. Losses that occur during storage, transportation and processing, also of imported quantities, are therefore all included. Losses include the commodity as a whole with its non-edible parts.</t>
  </si>
  <si>
    <t xml:space="preserve">The indicator refers to the number of parties (=countries that haveratified, accepted, approved or accessed),to the following Multilateral Environmental Agreements(MEAs):
1. The Basel Convention on the Control of Transboundary Movements of Hazardous Wastes and their Disposal (Basel Convention);
2. The Rotterdam Convention on the prior informed consent procedure for certain hazardous chemicals and pesticides in international trade (Rotterdam Convention);
3. The Stockholm Convention on Persistent Organic Pollutants (Stockholm Convention);
4. The Montreal Protocol on Substances that Deplete the Ozone Layer (Montreal Protocol);
5. Minamata Convention on Mercury (Minamata Convention),
</t>
  </si>
  <si>
    <t>Enviroment stat pub</t>
  </si>
  <si>
    <t>The indicator includes hazardous generated, hazardous waste generated by type (including e-waste as a sub-indicator) and the proportion of hazardous waste treated. For the e-waste sub-category, United Nations University is a co-custodian.</t>
  </si>
  <si>
    <t>Enviroment stat pub (chapter 12)</t>
  </si>
  <si>
    <t>For the purposes of this indicator, the National Recycling Rate will be defined as the quantity of material recycled in the country plus quantities exported for recycling out of total waste generated in the country, minus material imported intended for recycling.  Note that recycling includes codigestion/anaerobic digestion and composting/aerobic process, but not controlled combustion (incineration) or land application.</t>
  </si>
  <si>
    <t>Sustainability Reports: For the purposes of this indicator, ‘sustainability reports’ will not be limited to stand-alone sustainability reports produced by companies, but will be considered as ‘reporting sustainability information’ and expanded to other forms of reporting sustainability information, such as publishing sustainability information as part of the company’s annual reports or reporting sustainability information to the national government. This is to ensure that the focus of the indicator is on tracking the publishing of sustainability information, rather than on the practice of publishing stand-alone sustainability reports. It also ensures that the indicator interpretation is aligned with the wording of Target 12.6 which refers to promoting “the integration of sustainability information into the annual reporting cycle of companies”. Not every report called ‘Sustainability Report’ will be counted towards the indicator. In order to be counted, they will have to comply with a ‘minimum requirement’ in terms of sustainability disclosures reported on (see below).</t>
  </si>
  <si>
    <t xml:space="preserve">The indicator measures the number of countries implementing Sustainable Public Procurement(SPP) policies and action plans, by assessing the degree of implementation through an index. To produce the index, countries self-assess the following main elements: 
- Public procurement legal and regulatory framework
- Practical support delivered for the implementation of SPP
- SPP priority products  and corresponding sustainable procurement criteria 
- Existence of SPP monitoring system
- Measurement of actual SPP outcome
</t>
  </si>
  <si>
    <t xml:space="preserve">Indicator 4.7.1/12.8.1/13.3.1 measures the extent to which countries mainstream Global Citizenship Education (GCED) and Education for Sustainable Development (ESD) in their education systems. This is an indicator of characteristics of different aspects of education systems:  education policies, curricula, teacher training and student assessment as reported by government officials, ideally following consultation with other government ministries, national human rights institutes, the education sector and civil society organizations. It measures what governments intend and not what is implemented in practice in schools and classrooms.
For each of the four components of the indicator (policies, curricula, teacher education, and student assessment), a number of criteria are measured, which are then combined to give a single score between zero and one for each component. (See methodology section for full details.)
</t>
  </si>
  <si>
    <t xml:space="preserve">The indicator is defined as the installed capacity of power plants that generate electricity from renewable energy sources divided by the total population of a country. Capacity is defined as the net maximum electrical capacity installed at the year-end and renewable energy sources are as defined in the IRENA Statute (see concepts below). </t>
  </si>
  <si>
    <t xml:space="preserve">The indicator “Implementation of standard accounting tools to monitor the economic and environmental aspects of tourism sustainability” relates to the degree of implementation in countries of the Tourism Satellite Account (TSA) and the System of Environmental and Economic Accounts (SEEA) tables that are to date considered most relevant and feasible for monitoring sustainability in tourism. These tables are:
• TSA Table 1 on inbound tourism expenditure
• TSA Table 2 on domestic tourism expenditure
• TSA Table 3 on outbound tourism expenditure
• TSA Table 4 on internal tourism expenditure
• TSA Table 5 on production accounts of tourism industries
• TSA Table 6 domestic supply and internal tourism consumption
• TSA Table 7 on employment in tourism industries
• SEEA table water flows
• SEEA table energy flows
• SEEA table GHG emissions
• SEEA table solid waste
</t>
  </si>
  <si>
    <t xml:space="preserve">In order to measure fossil fuel subsidies at the national, regional and global level, three sub-indicators are recommended for reporting on this indicator: 1) direct transfer of government funds; 2) induced transfers (price support); and as an optional sub-indicator 3) tax expenditure, other revenue foregone, and under-pricing of goods and services. The definitions of the IEA Statistical Manual (IEA, 2005) and the Agreement on Subsidies and Countervailing Measures (ASCM) under the World Trade Organization (WTO) (WTO, 1994) are used to define fossil fuel subsidies. Standardised descriptions from the United Nations Statistical Office’s Central Product Classification should be used to classify individual energy products. It is proposed to drop the wording “as a proportion of total national expenditure on fossil fuels” and thus this indicator is effectively "Amount of fossil fuel subsidies per unit of GDP (production and consumption)".
</t>
  </si>
  <si>
    <t>NA</t>
  </si>
  <si>
    <t>data available by sex, age, location etc</t>
  </si>
  <si>
    <t>linked to Nat.Dev.Plan (2017-2021)</t>
  </si>
  <si>
    <t>linked to Nat.Dev.Plan (2022-2026)</t>
  </si>
  <si>
    <t>Linked MSDCF</t>
  </si>
  <si>
    <t>Regionaal</t>
  </si>
  <si>
    <t>Nationaal</t>
  </si>
  <si>
    <t>national 'approved ' indicator: yes =1/No =0</t>
  </si>
  <si>
    <t>EZOTI</t>
  </si>
  <si>
    <t>no</t>
  </si>
  <si>
    <t>location</t>
  </si>
  <si>
    <t>ROM/NIMOS</t>
  </si>
  <si>
    <t>nA</t>
  </si>
  <si>
    <t>data is partially available; Only data about  the volume of exported material for recycling is available. Check of PW does any data collection/ Inteviiew MS Zuilen</t>
  </si>
  <si>
    <t>data only available for  large and multinat companies wha annually publis their financial statements</t>
  </si>
  <si>
    <t>NH/EBS</t>
  </si>
  <si>
    <t>NH/EBS/EAS</t>
  </si>
  <si>
    <t>not targetted yet, no environemtal accounting carried out yet</t>
  </si>
  <si>
    <t xml:space="preserve">waste management plan van Suriname in aug 2022 , zie fb page </t>
  </si>
  <si>
    <r>
      <t>12.3.1 (</t>
    </r>
    <r>
      <rPr>
        <i/>
        <sz val="11"/>
        <color theme="1"/>
        <rFont val="Calibri"/>
        <family val="2"/>
        <scheme val="minor"/>
      </rPr>
      <t>a</t>
    </r>
    <r>
      <rPr>
        <sz val="11"/>
        <color theme="1"/>
        <rFont val="Calibri"/>
        <family val="2"/>
        <scheme val="minor"/>
      </rPr>
      <t>) Food loss index and (</t>
    </r>
    <r>
      <rPr>
        <i/>
        <sz val="11"/>
        <color theme="1"/>
        <rFont val="Calibri"/>
        <family val="2"/>
        <scheme val="minor"/>
      </rPr>
      <t>b</t>
    </r>
    <r>
      <rPr>
        <sz val="11"/>
        <color theme="1"/>
        <rFont val="Calibri"/>
        <family val="2"/>
        <scheme val="minor"/>
      </rPr>
      <t>) food waste index</t>
    </r>
  </si>
  <si>
    <t>No data</t>
  </si>
  <si>
    <t>Yes</t>
  </si>
  <si>
    <t>A.</t>
  </si>
  <si>
    <t>X</t>
  </si>
  <si>
    <t>B.</t>
  </si>
  <si>
    <t>C.</t>
  </si>
  <si>
    <t>D.</t>
  </si>
  <si>
    <t>E.</t>
  </si>
  <si>
    <t>Nationaal contactpunt: kabinetsvoorzitter en Focal Point  Voor informatie-uitwisseling:</t>
  </si>
  <si>
    <t>Number of Parties to International Multilateral Environmental Agreements on Hazardous Waste, and other Chemicals, 2021</t>
  </si>
  <si>
    <t>Convention</t>
  </si>
  <si>
    <t>Basel Convention</t>
  </si>
  <si>
    <t>Rotterdam Convention:</t>
  </si>
  <si>
    <t>Stockholm Convention:</t>
  </si>
  <si>
    <t>Designation of the Stockholm Convention official contact point and national focal point ( 1point);</t>
  </si>
  <si>
    <t>Designation of the Designated National Authority and Official contact point (1 point);</t>
  </si>
  <si>
    <t>Montreal Protocol</t>
  </si>
  <si>
    <t>Compliance with reporting requirements for production and consumption of ozone-depleting substances under the Montreal Protocol(15 points);</t>
  </si>
  <si>
    <t xml:space="preserve"> Minamata Convention:</t>
  </si>
  <si>
    <t>National  Focal point (s): Ministry of Spatial Planning and Environment</t>
  </si>
  <si>
    <t>National Focal point (s): Ministry of Spatial Planning and Environment</t>
  </si>
  <si>
    <t>Source: Cabinet van de President/Cabinet of the President</t>
  </si>
  <si>
    <t>No</t>
  </si>
  <si>
    <t>Designation of the Focal Point and one or more Competent Authorities (1 point);</t>
  </si>
  <si>
    <t>National Focal point (s): Ministry of Spatial Planning and Environment &amp;Ministry of Agriculture, Animal Husbandry and Fisheries  and National Assembly CP</t>
  </si>
  <si>
    <t>Source: Ministry of Public Works, Division of Public Green and Waste management</t>
  </si>
  <si>
    <t>Household Waste</t>
  </si>
  <si>
    <t>Agricultural Waste</t>
  </si>
  <si>
    <t>Expired Foodstuff</t>
  </si>
  <si>
    <t>Hospital Waste</t>
  </si>
  <si>
    <t>Asbestos</t>
  </si>
  <si>
    <t>Glass Waste</t>
  </si>
  <si>
    <t>Waste of Fish and Meat</t>
  </si>
  <si>
    <t>Tires</t>
  </si>
  <si>
    <t>Total</t>
  </si>
  <si>
    <t xml:space="preserve"> Enterprise Waste</t>
  </si>
  <si>
    <t>Waste type</t>
  </si>
  <si>
    <t>EU-6</t>
  </si>
  <si>
    <t>Type of electrical and electronic equipment</t>
  </si>
  <si>
    <t>Temperature exchange equipment</t>
  </si>
  <si>
    <t>Screens, monitors, and equipment containing screens</t>
  </si>
  <si>
    <t>4a</t>
  </si>
  <si>
    <t>Large equipment (excluding photovoltaic panels)</t>
  </si>
  <si>
    <t>4b</t>
  </si>
  <si>
    <t>Photovoltaic panels (incl. converters)</t>
  </si>
  <si>
    <t>.</t>
  </si>
  <si>
    <t>Small IT and telecommunication equipment</t>
  </si>
  <si>
    <t>Source:General Bureau of  Statistics, Section: Trade Statistics</t>
  </si>
  <si>
    <t xml:space="preserve"> E-waste estimates for Suriname, 2017-2021</t>
  </si>
  <si>
    <t>Lamps/ Lamps</t>
  </si>
  <si>
    <t>Kleine apparatuur/ Small equipment</t>
  </si>
  <si>
    <t>HDPE  (hi density polyethylene) crates</t>
  </si>
  <si>
    <t>HDPE  (hi density polyethylene) mt</t>
  </si>
  <si>
    <t>LDPE (low density polyethylene)  en HDPE (hi density polyethylene)  films</t>
  </si>
  <si>
    <t>Petbales</t>
  </si>
  <si>
    <t>Petflakes &amp; preforms</t>
  </si>
  <si>
    <t>Petflakes</t>
  </si>
  <si>
    <t>Papier scrap</t>
  </si>
  <si>
    <t>Labels</t>
  </si>
  <si>
    <t>Tetra pak-package from milk and juice</t>
  </si>
  <si>
    <t>PVC regrind</t>
  </si>
  <si>
    <t>Material</t>
  </si>
  <si>
    <t xml:space="preserve"> Export of recycled materials from Amazona Recycling company N.V.(AmReCo), (x metric ton), 2015-2021</t>
  </si>
  <si>
    <t>Cardboard</t>
  </si>
  <si>
    <t>Glas/ Glass</t>
  </si>
  <si>
    <t>PVC waterflessen/ PVC Waterbottles</t>
  </si>
  <si>
    <t>Source: AmReCo, Amazona Recycling company N.V.</t>
  </si>
  <si>
    <t>Note:  For now only data on the export of recycled waste is available</t>
  </si>
  <si>
    <t>No data available</t>
  </si>
  <si>
    <t>Indicator 4.7.1/12.8.1/13.3.1 measures the extent to which countries mainstream Global Citizenship Education (GCED) and Education for Sustainable Development (ESD) in their education systems. This is an indicator of characteristics of different aspects of education systems:  education policies, curricula, teacher training and student assessment as reported by government officials, ideally following consultation with other government ministries, national human rights institutes, the education sector and civil society organizations. It measures what governments intend and not what is implemented in practice in schools and classrooms.
For each of the four components of the indicator (policies, curricula, teacher education, and student assessment), a number of criteria are measured, which are then combined to give a single score between zero and one for each component. (See methodology section for full details.)</t>
  </si>
  <si>
    <t>Solar Energy project</t>
  </si>
  <si>
    <t>Location/village</t>
  </si>
  <si>
    <t>Year</t>
  </si>
  <si>
    <t>Kwh</t>
  </si>
  <si>
    <t>500 kWp</t>
  </si>
  <si>
    <t>Nickerie: Clarapolder</t>
  </si>
  <si>
    <t>Zonnepanelen central EBS in Coronie</t>
  </si>
  <si>
    <t>Solar Energy projects in Suriname, 2018 and 2022</t>
  </si>
  <si>
    <t>Solar Energy Central Atjoni of EBS</t>
  </si>
  <si>
    <t>Solar Energy CentralEBS Nickerie</t>
  </si>
  <si>
    <t>2.3 MWp ans a back-up capacity of 1000 kWh.</t>
  </si>
  <si>
    <t>Sipaliwini: Boven Suriname(Atjoni &amp; pokigron</t>
  </si>
  <si>
    <t>Coronie: Project nog gaande</t>
  </si>
  <si>
    <t>Source:N.V. EnergieBedrijven Suriname</t>
  </si>
  <si>
    <t>Number)</t>
  </si>
  <si>
    <t>Operationals</t>
  </si>
  <si>
    <t>In order to measure fossil fuel subsidies at the national, regional and global level, three sub-indicators are recommended for reporting on this indicator: 1) direct transfer of government funds; 2) induced transfers (price support); and as an optional sub-indicator 3) tax expenditure, other revenue foregone, and under-pricing of goods and services. The definitions of the IEA Statistical Manual (IEA, 2005) and the Agreement on Subsidies and Countervailing Measures (ASCM) under the World Trade Organization (WTO) (WTO, 1994) are used to define fossil fuel subsidies. Standardised descriptions from the United Nations Statistical Office’s Central Product Classification should be used to classify individual energy products. It is proposed to drop the wording “as a proportion of total national expenditure on fossil fuels” and thus this indicator is effectively "Amount of fossil fuel subsidies per unit of GDP (production and consumption)".</t>
  </si>
  <si>
    <t>Note: Only some data available about the solar energy projecst of EBS</t>
  </si>
  <si>
    <t>Min OW  &amp;(NMA)</t>
  </si>
  <si>
    <r>
      <t xml:space="preserve">National  Focal point (s): </t>
    </r>
    <r>
      <rPr>
        <sz val="10"/>
        <color rgb="FFFF33CC"/>
        <rFont val="Calibri"/>
        <family val="2"/>
        <scheme val="minor"/>
      </rPr>
      <t>National Environmental Authority (NMA)</t>
    </r>
    <r>
      <rPr>
        <sz val="10"/>
        <color theme="1"/>
        <rFont val="Calibri"/>
        <family val="2"/>
        <scheme val="minor"/>
      </rPr>
      <t xml:space="preserve"> National Ozone Unit)</t>
    </r>
  </si>
  <si>
    <t>National Focal point: Ministry of Spatial Planning and Environment &amp; Focal point For Information Exchange : National Environmental Authority (NMA)</t>
  </si>
  <si>
    <t>Source: National Environmental Authority (NMA)</t>
  </si>
  <si>
    <t>NIMOS transformed into the National Environmental Authority in 2024.</t>
  </si>
  <si>
    <t>2021*</t>
  </si>
  <si>
    <t>HDPE (hi density polyethylene) toads MT</t>
  </si>
  <si>
    <t>-</t>
  </si>
  <si>
    <t>HDPE (hi density polyethylene) crates</t>
  </si>
  <si>
    <t>HDPE (hi density polyethylene) MT</t>
  </si>
  <si>
    <t>HDPE TOTES</t>
  </si>
  <si>
    <t>LDPE (low density polyethylene) en HDPE (hi density polyethylene) films MT</t>
  </si>
  <si>
    <t>Post ind. +Petflakes &amp; preform MT</t>
  </si>
  <si>
    <t>Petflakes MT</t>
  </si>
  <si>
    <t>ONP Papier scrap MT</t>
  </si>
  <si>
    <t xml:space="preserve"> Export of Recycled Materials from Amazona Recycling Company N.V.(AmReCo), 
(x metric ton), 2019-2023</t>
  </si>
  <si>
    <t>Waste dumping with private vehicles :</t>
  </si>
  <si>
    <t xml:space="preserve">Waste dump hired contractors </t>
  </si>
  <si>
    <t>Crush Load lorry</t>
  </si>
  <si>
    <t>Open trucks (grabber)</t>
  </si>
  <si>
    <t xml:space="preserve">pickup </t>
  </si>
  <si>
    <t>Subtotal</t>
  </si>
  <si>
    <t xml:space="preserve">Note:This data is for the  District of Paramaribo, Wanica, Saramacca, Para and Commewijne.
</t>
  </si>
  <si>
    <t>Yes =2 full; 1= partial / NO=0</t>
  </si>
  <si>
    <t>Retrieved from:</t>
  </si>
  <si>
    <t>https://statistics-suriname.org/wp-content/uploads/2024/12/Elfde-Milieustatistieken-pub-dec-2024.pdf</t>
  </si>
  <si>
    <t>Source: AmReCo, Amazona Recycling Company N.V</t>
  </si>
  <si>
    <t>Table 13.12a; Page 355</t>
  </si>
  <si>
    <t>Sustainable Performance Indicators of Newmont Suriname LLC, 2019-2023</t>
  </si>
  <si>
    <t>Recycled Waste (tonnes)</t>
  </si>
  <si>
    <t>Recycled Steel (tonnes)</t>
  </si>
  <si>
    <t>Source: Newmont Suriname LLC</t>
  </si>
  <si>
    <t>Table 13.8; Page 349</t>
  </si>
  <si>
    <t>Amount of Scrap (kg) by State Oil Company Suriname, 2019-2023</t>
  </si>
  <si>
    <t xml:space="preserve">Scrap Metal Recycled </t>
  </si>
  <si>
    <t>Source: State Oil Company Suriname</t>
  </si>
  <si>
    <t>Table 13.11; Page 351</t>
  </si>
  <si>
    <r>
      <t>12.3.1 (</t>
    </r>
    <r>
      <rPr>
        <i/>
        <sz val="10"/>
        <rFont val="Times New Roman"/>
        <family val="1"/>
      </rPr>
      <t>a</t>
    </r>
    <r>
      <rPr>
        <sz val="10"/>
        <rFont val="Times New Roman"/>
        <family val="1"/>
      </rPr>
      <t>) Food loss index and (</t>
    </r>
    <r>
      <rPr>
        <i/>
        <sz val="10"/>
        <rFont val="Times New Roman"/>
        <family val="1"/>
      </rPr>
      <t>b</t>
    </r>
    <r>
      <rPr>
        <sz val="10"/>
        <rFont val="Times New Roman"/>
        <family val="1"/>
      </rPr>
      <t>) food waste index</t>
    </r>
  </si>
  <si>
    <t>National Environmental Authority (NMA)&amp; GBS</t>
  </si>
  <si>
    <t>ROM/NMA</t>
  </si>
  <si>
    <r>
      <t>12.4.2 (</t>
    </r>
    <r>
      <rPr>
        <i/>
        <sz val="10"/>
        <rFont val="Times New Roman"/>
        <family val="1"/>
      </rPr>
      <t>a</t>
    </r>
    <r>
      <rPr>
        <sz val="10"/>
        <rFont val="Times New Roman"/>
        <family val="1"/>
      </rPr>
      <t>) Hazardous waste generated per capita; and (</t>
    </r>
    <r>
      <rPr>
        <i/>
        <sz val="10"/>
        <rFont val="Times New Roman"/>
        <family val="1"/>
      </rPr>
      <t>b</t>
    </r>
    <r>
      <rPr>
        <sz val="10"/>
        <rFont val="Times New Roman"/>
        <family val="1"/>
      </rPr>
      <t>) proportion of hazardous waste treated, by type of treatment</t>
    </r>
  </si>
  <si>
    <t>AmReCo;
State Oil Company Suriname;
Newmont Suriname</t>
  </si>
  <si>
    <r>
      <t>12.8.1 Extent to which (i) global citizenship education and (ii) education for sustainable development are mainstreamed in (</t>
    </r>
    <r>
      <rPr>
        <i/>
        <sz val="10"/>
        <rFont val="Times New Roman"/>
        <family val="1"/>
      </rPr>
      <t>a</t>
    </r>
    <r>
      <rPr>
        <sz val="10"/>
        <rFont val="Times New Roman"/>
        <family val="1"/>
      </rPr>
      <t>) national education policies; (</t>
    </r>
    <r>
      <rPr>
        <i/>
        <sz val="10"/>
        <rFont val="Times New Roman"/>
        <family val="1"/>
      </rPr>
      <t>b</t>
    </r>
    <r>
      <rPr>
        <sz val="10"/>
        <rFont val="Times New Roman"/>
        <family val="1"/>
      </rPr>
      <t>) curricula; (</t>
    </r>
    <r>
      <rPr>
        <i/>
        <sz val="10"/>
        <rFont val="Times New Roman"/>
        <family val="1"/>
      </rPr>
      <t>c</t>
    </r>
    <r>
      <rPr>
        <sz val="10"/>
        <rFont val="Times New Roman"/>
        <family val="1"/>
      </rPr>
      <t>) teacher education; and (</t>
    </r>
    <r>
      <rPr>
        <i/>
        <sz val="10"/>
        <rFont val="Times New Roman"/>
        <family val="1"/>
      </rPr>
      <t>d</t>
    </r>
    <r>
      <rPr>
        <sz val="10"/>
        <rFont val="Times New Roman"/>
        <family val="1"/>
      </rPr>
      <t>) student assessment</t>
    </r>
  </si>
  <si>
    <t>Table 13.1; Page 352</t>
  </si>
  <si>
    <r>
      <t>12.4.2 (</t>
    </r>
    <r>
      <rPr>
        <i/>
        <sz val="11"/>
        <rFont val="Calibri"/>
        <family val="2"/>
        <scheme val="minor"/>
      </rPr>
      <t>a</t>
    </r>
    <r>
      <rPr>
        <sz val="11"/>
        <rFont val="Calibri"/>
        <family val="2"/>
        <scheme val="minor"/>
      </rPr>
      <t>) Hazardous waste generated per capita; and (</t>
    </r>
    <r>
      <rPr>
        <i/>
        <sz val="11"/>
        <rFont val="Calibri"/>
        <family val="2"/>
        <scheme val="minor"/>
      </rPr>
      <t>b</t>
    </r>
    <r>
      <rPr>
        <sz val="11"/>
        <rFont val="Calibri"/>
        <family val="2"/>
        <scheme val="minor"/>
      </rPr>
      <t>) proportion of hazardous waste treated, by type of treatment</t>
    </r>
  </si>
  <si>
    <t>Note: Partial data available on hospital waste that is alse considered as hazardous waste from households in Paramaribo, Wanica, Saramacca, Para and Commewijne</t>
  </si>
  <si>
    <r>
      <t xml:space="preserve"> Amount of Waste Disposed in m</t>
    </r>
    <r>
      <rPr>
        <b/>
        <vertAlign val="superscript"/>
        <sz val="10"/>
        <rFont val="Times New Roman"/>
        <family val="1"/>
      </rPr>
      <t>3</t>
    </r>
    <r>
      <rPr>
        <b/>
        <sz val="10"/>
        <rFont val="Times New Roman"/>
        <family val="1"/>
      </rPr>
      <t>, 2015-2021</t>
    </r>
  </si>
  <si>
    <r>
      <t>Materiaal/</t>
    </r>
    <r>
      <rPr>
        <b/>
        <i/>
        <sz val="10"/>
        <rFont val="Times New Roman"/>
        <family val="1"/>
      </rPr>
      <t>Material</t>
    </r>
  </si>
  <si>
    <r>
      <t xml:space="preserve">Sop papier/ </t>
    </r>
    <r>
      <rPr>
        <b/>
        <i/>
        <sz val="10"/>
        <rFont val="Times New Roman"/>
        <family val="1"/>
      </rPr>
      <t xml:space="preserve">Sop paper </t>
    </r>
    <r>
      <rPr>
        <b/>
        <sz val="10"/>
        <rFont val="Times New Roman"/>
        <family val="1"/>
      </rPr>
      <t>MT</t>
    </r>
  </si>
  <si>
    <r>
      <t xml:space="preserve">Tissue/ </t>
    </r>
    <r>
      <rPr>
        <b/>
        <i/>
        <sz val="10"/>
        <rFont val="Times New Roman"/>
        <family val="1"/>
      </rPr>
      <t>Napkins</t>
    </r>
  </si>
  <si>
    <r>
      <t>Karton/</t>
    </r>
    <r>
      <rPr>
        <b/>
        <i/>
        <sz val="10"/>
        <rFont val="Times New Roman"/>
        <family val="1"/>
      </rPr>
      <t xml:space="preserve">Cardboard </t>
    </r>
    <r>
      <rPr>
        <b/>
        <sz val="10"/>
        <rFont val="Times New Roman"/>
        <family val="1"/>
      </rPr>
      <t>(OCC)</t>
    </r>
  </si>
  <si>
    <r>
      <t>PVC waterflessen/</t>
    </r>
    <r>
      <rPr>
        <b/>
        <i/>
        <sz val="10"/>
        <rFont val="Times New Roman"/>
        <family val="1"/>
      </rPr>
      <t>PVC Waterbottles MT</t>
    </r>
  </si>
  <si>
    <r>
      <t>Totaal/</t>
    </r>
    <r>
      <rPr>
        <b/>
        <i/>
        <sz val="10"/>
        <rFont val="Times New Roman"/>
        <family val="1"/>
      </rPr>
      <t>Total</t>
    </r>
  </si>
  <si>
    <r>
      <t>TSF Water reclaimed (m</t>
    </r>
    <r>
      <rPr>
        <b/>
        <vertAlign val="superscript"/>
        <sz val="10"/>
        <rFont val="Times New Roman"/>
        <family val="1"/>
      </rPr>
      <t>3</t>
    </r>
    <r>
      <rPr>
        <b/>
        <sz val="10"/>
        <rFont val="Times New Roman"/>
        <family val="1"/>
      </rPr>
      <t>)</t>
    </r>
  </si>
  <si>
    <r>
      <t>TSWR-water re-used (m</t>
    </r>
    <r>
      <rPr>
        <b/>
        <vertAlign val="superscript"/>
        <sz val="10"/>
        <rFont val="Times New Roman"/>
        <family val="1"/>
      </rPr>
      <t>3</t>
    </r>
    <r>
      <rPr>
        <b/>
        <sz val="10"/>
        <rFont val="Times New Roman"/>
        <family val="1"/>
      </rPr>
      <t>)</t>
    </r>
  </si>
  <si>
    <t xml:space="preserve">Sustainable Performance Indicators of Zijin- Rosebel Gold Mines, 2019-2023 </t>
  </si>
  <si>
    <t>Recycled waste (metric tons)</t>
  </si>
  <si>
    <t>Waste oil (liter)</t>
  </si>
  <si>
    <t>Source: Zijin Mining Group/Rosebel Gold Mines (2023)</t>
  </si>
  <si>
    <t>Table 13.6; Page 348</t>
  </si>
  <si>
    <r>
      <t>TSF Water reclaimed (m</t>
    </r>
    <r>
      <rPr>
        <b/>
        <vertAlign val="superscript"/>
        <sz val="10"/>
        <rFont val="Times New Roman"/>
        <family val="1"/>
      </rPr>
      <t xml:space="preserve">3 </t>
    </r>
    <r>
      <rPr>
        <b/>
        <sz val="10"/>
        <rFont val="Times New Roman"/>
        <family val="1"/>
      </rPr>
      <t>)</t>
    </r>
  </si>
  <si>
    <r>
      <t>TWSR-water Re-used (m</t>
    </r>
    <r>
      <rPr>
        <b/>
        <vertAlign val="superscript"/>
        <sz val="10"/>
        <rFont val="Times New Roman"/>
        <family val="1"/>
      </rPr>
      <t>3</t>
    </r>
    <r>
      <rPr>
        <b/>
        <sz val="10"/>
        <rFont val="Times New Roman"/>
        <family val="1"/>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</si>
</sst>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2"/>
      <color theme="1"/>
      <name val="Calibri"/>
      <family val="2"/>
      <scheme val="minor"/>
    </font>
    <font>
      <sz val="11"/>
      <color theme="1"/>
      <name val="Calibri"/>
      <family val="2"/>
      <scheme val="minor"/>
    </font>
    <font>
      <sz val="11"/>
      <color theme="1"/>
      <name val="Calibri"/>
      <family val="2"/>
      <scheme val="minor"/>
    </font>
    <font>
      <sz val="10"/>
      <color theme="1"/>
      <name val="Times New Roman"/>
      <family val="1"/>
    </font>
    <font>
      <b/>
      <sz val="10"/>
      <color theme="1"/>
      <name val="Times New Roman"/>
      <family val="1"/>
    </font>
    <font>
      <u/>
      <sz val="12"/>
      <color theme="11"/>
      <name val="Calibri"/>
      <family val="2"/>
      <scheme val="minor"/>
    </font>
    <font>
      <sz val="10"/>
      <color rgb="FF000000"/>
      <name val="Times New Roman"/>
      <family val="1"/>
    </font>
    <font>
      <sz val="10"/>
      <name val="Times New Roman"/>
      <family val="1"/>
    </font>
    <font>
      <b/>
      <sz val="10"/>
      <name val="Times New Roman"/>
      <family val="1"/>
    </font>
    <font>
      <i/>
      <sz val="11"/>
      <color theme="1"/>
      <name val="Calibri"/>
      <family val="2"/>
      <scheme val="minor"/>
    </font>
    <font>
      <i/>
      <sz val="9"/>
      <color theme="1"/>
      <name val="Times New Roman"/>
      <family val="1"/>
    </font>
    <font>
      <sz val="10"/>
      <color theme="1"/>
      <name val="Calibri"/>
      <family val="2"/>
      <scheme val="minor"/>
    </font>
    <font>
      <b/>
      <sz val="10"/>
      <color theme="1"/>
      <name val="Calibri"/>
      <family val="2"/>
      <scheme val="minor"/>
    </font>
    <font>
      <sz val="10"/>
      <color rgb="FFFF33CC"/>
      <name val="Calibri"/>
      <family val="2"/>
      <scheme val="minor"/>
    </font>
    <font>
      <u/>
      <sz val="12"/>
      <color theme="10"/>
      <name val="Calibri"/>
      <family val="2"/>
      <scheme val="minor"/>
    </font>
    <font>
      <b/>
      <sz val="10"/>
      <color rgb="FFFF33CC"/>
      <name val="Calibri"/>
      <family val="2"/>
      <scheme val="minor"/>
    </font>
    <font>
      <b/>
      <sz val="12"/>
      <name val="Times New Roman"/>
      <family val="1"/>
    </font>
    <font>
      <sz val="12"/>
      <name val="Calibri"/>
      <family val="2"/>
      <scheme val="minor"/>
    </font>
    <font>
      <b/>
      <sz val="16"/>
      <name val="Calibri"/>
      <family val="2"/>
      <scheme val="minor"/>
    </font>
    <font>
      <b/>
      <sz val="11"/>
      <name val="Calibri"/>
      <family val="2"/>
      <scheme val="minor"/>
    </font>
    <font>
      <b/>
      <sz val="14"/>
      <name val="Calibri"/>
      <family val="2"/>
      <scheme val="minor"/>
    </font>
    <font>
      <u/>
      <sz val="12"/>
      <name val="Calibri"/>
      <family val="2"/>
      <scheme val="minor"/>
    </font>
    <font>
      <i/>
      <sz val="10"/>
      <name val="Times New Roman"/>
      <family val="1"/>
    </font>
    <font>
      <sz val="11"/>
      <name val="Calibri"/>
      <family val="2"/>
      <scheme val="minor"/>
    </font>
    <font>
      <i/>
      <sz val="11"/>
      <name val="Calibri"/>
      <family val="2"/>
      <scheme val="minor"/>
    </font>
    <font>
      <b/>
      <vertAlign val="superscript"/>
      <sz val="10"/>
      <name val="Times New Roman"/>
      <family val="1"/>
    </font>
    <font>
      <b/>
      <i/>
      <sz val="10"/>
      <name val="Times New Roman"/>
      <family val="1"/>
    </font>
    <font>
      <sz val="9"/>
      <name val="Times New Roman"/>
      <family val="1"/>
    </font>
    <font>
      <u/>
      <sz val="9"/>
      <name val="Times New Roman"/>
      <family val="1"/>
    </font>
    <font>
      <i/>
      <sz val="9"/>
      <name val="Times New Roman"/>
      <family val="1"/>
    </font>
  </fonts>
  <fills count="12">
    <fill>
      <patternFill patternType="none"/>
    </fill>
    <fill>
      <patternFill patternType="gray125"/>
    </fill>
    <fill>
      <patternFill patternType="solid">
        <fgColor theme="6" tint="0.39997558519241921"/>
        <bgColor indexed="64"/>
      </patternFill>
    </fill>
    <fill>
      <patternFill patternType="solid">
        <fgColor rgb="FF00B0F0"/>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rgb="FFD9D9D9"/>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theme="8"/>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s>
  <cellStyleXfs count="8">
    <xf numFmtId="0" fontId="0" fillId="0" borderId="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6" fillId="0" borderId="0"/>
    <xf numFmtId="0" fontId="6" fillId="0" borderId="0"/>
    <xf numFmtId="0" fontId="14" fillId="0" borderId="0" applyNumberFormat="0" applyFill="0" applyBorder="0" applyAlignment="0" applyProtection="0"/>
  </cellStyleXfs>
  <cellXfs count="145">
    <xf numFmtId="0" fontId="0" fillId="0" borderId="0" xfId="0"/>
    <xf numFmtId="0" fontId="7" fillId="0" borderId="1" xfId="0" applyFont="1" applyBorder="1" applyAlignment="1">
      <alignment horizontal="left" vertical="top" wrapText="1"/>
    </xf>
    <xf numFmtId="0" fontId="3" fillId="0" borderId="1" xfId="0" applyFont="1" applyBorder="1" applyAlignment="1">
      <alignment wrapText="1"/>
    </xf>
    <xf numFmtId="0" fontId="3" fillId="0" borderId="1" xfId="0" applyFont="1" applyBorder="1" applyAlignment="1">
      <alignment vertical="center" wrapText="1"/>
    </xf>
    <xf numFmtId="0" fontId="8" fillId="5" borderId="1" xfId="0" applyFont="1" applyFill="1" applyBorder="1" applyAlignment="1">
      <alignment vertical="top" wrapText="1"/>
    </xf>
    <xf numFmtId="0" fontId="7" fillId="0" borderId="1" xfId="0" applyFont="1" applyBorder="1" applyAlignment="1">
      <alignment vertical="center" wrapText="1"/>
    </xf>
    <xf numFmtId="0" fontId="7" fillId="0" borderId="8" xfId="0" applyFont="1" applyBorder="1" applyAlignment="1">
      <alignment vertical="center" wrapText="1"/>
    </xf>
    <xf numFmtId="0" fontId="3" fillId="7" borderId="1" xfId="0" applyFont="1" applyFill="1" applyBorder="1" applyAlignment="1">
      <alignment horizontal="left" vertical="center" wrapText="1"/>
    </xf>
    <xf numFmtId="0" fontId="2" fillId="0" borderId="1" xfId="0" applyFont="1" applyBorder="1" applyAlignment="1">
      <alignment vertical="center" wrapText="1"/>
    </xf>
    <xf numFmtId="0" fontId="2" fillId="0" borderId="1" xfId="0" applyFont="1" applyBorder="1" applyAlignment="1">
      <alignment wrapText="1"/>
    </xf>
    <xf numFmtId="0" fontId="2" fillId="7" borderId="1" xfId="0" applyFont="1" applyFill="1" applyBorder="1" applyAlignment="1">
      <alignment horizontal="left" vertical="center" wrapText="1"/>
    </xf>
    <xf numFmtId="0" fontId="0" fillId="7" borderId="0" xfId="0" applyFill="1"/>
    <xf numFmtId="0" fontId="10" fillId="0" borderId="0" xfId="0" applyFont="1" applyAlignment="1">
      <alignment horizontal="center"/>
    </xf>
    <xf numFmtId="0" fontId="11" fillId="0" borderId="0" xfId="0" applyFont="1"/>
    <xf numFmtId="0" fontId="12" fillId="0" borderId="0" xfId="0" applyFont="1" applyAlignment="1">
      <alignment horizontal="center"/>
    </xf>
    <xf numFmtId="0" fontId="12" fillId="8" borderId="1" xfId="0" applyFont="1" applyFill="1" applyBorder="1" applyAlignment="1">
      <alignment wrapText="1"/>
    </xf>
    <xf numFmtId="0" fontId="12" fillId="0" borderId="1" xfId="0" applyFont="1" applyBorder="1" applyAlignment="1">
      <alignment wrapText="1"/>
    </xf>
    <xf numFmtId="0" fontId="12" fillId="0" borderId="1" xfId="0" applyFont="1" applyBorder="1" applyAlignment="1">
      <alignment horizontal="justify" wrapText="1"/>
    </xf>
    <xf numFmtId="0" fontId="11" fillId="0" borderId="1" xfId="0" applyFont="1" applyBorder="1" applyAlignment="1">
      <alignment wrapText="1"/>
    </xf>
    <xf numFmtId="0" fontId="11" fillId="0" borderId="1" xfId="0" applyFont="1" applyBorder="1" applyAlignment="1">
      <alignment horizontal="justify" wrapText="1"/>
    </xf>
    <xf numFmtId="0" fontId="4" fillId="8" borderId="1" xfId="0" applyFont="1" applyFill="1" applyBorder="1" applyAlignment="1">
      <alignment horizontal="center" wrapText="1"/>
    </xf>
    <xf numFmtId="0" fontId="3" fillId="0" borderId="1" xfId="0" applyFont="1" applyBorder="1" applyAlignment="1">
      <alignment horizontal="center" wrapText="1"/>
    </xf>
    <xf numFmtId="0" fontId="4" fillId="8" borderId="1" xfId="0" applyFont="1" applyFill="1" applyBorder="1" applyAlignment="1">
      <alignment horizontal="center" vertical="top" wrapText="1"/>
    </xf>
    <xf numFmtId="0" fontId="2" fillId="7" borderId="1" xfId="0" applyFont="1" applyFill="1" applyBorder="1" applyAlignment="1">
      <alignment vertical="center" wrapText="1"/>
    </xf>
    <xf numFmtId="0" fontId="12" fillId="0" borderId="0" xfId="0" applyFont="1"/>
    <xf numFmtId="0" fontId="16" fillId="3" borderId="1" xfId="0" applyFont="1" applyFill="1" applyBorder="1" applyAlignment="1">
      <alignment horizontal="center"/>
    </xf>
    <xf numFmtId="3" fontId="3" fillId="0" borderId="1" xfId="0" applyNumberFormat="1" applyFont="1" applyBorder="1" applyAlignment="1">
      <alignment horizontal="left" wrapText="1"/>
    </xf>
    <xf numFmtId="0" fontId="3" fillId="0" borderId="1" xfId="0" applyFont="1" applyBorder="1" applyAlignment="1">
      <alignment horizontal="center" vertical="top" wrapText="1"/>
    </xf>
    <xf numFmtId="0" fontId="0" fillId="10" borderId="0" xfId="0" applyFill="1"/>
    <xf numFmtId="0" fontId="3" fillId="0" borderId="9" xfId="0" applyFont="1" applyBorder="1"/>
    <xf numFmtId="0" fontId="17" fillId="0" borderId="0" xfId="0" applyFont="1"/>
    <xf numFmtId="0" fontId="17" fillId="0" borderId="0" xfId="0" applyFont="1" applyAlignment="1">
      <alignment vertical="center" wrapText="1"/>
    </xf>
    <xf numFmtId="0" fontId="17" fillId="0" borderId="1" xfId="0" applyFont="1" applyBorder="1"/>
    <xf numFmtId="0" fontId="8" fillId="2" borderId="1" xfId="0" applyFont="1" applyFill="1" applyBorder="1" applyAlignment="1">
      <alignment wrapText="1"/>
    </xf>
    <xf numFmtId="0" fontId="8" fillId="2" borderId="1" xfId="0" applyFont="1" applyFill="1" applyBorder="1"/>
    <xf numFmtId="0" fontId="8" fillId="2" borderId="1" xfId="0" applyFont="1" applyFill="1" applyBorder="1" applyAlignment="1">
      <alignment horizontal="center"/>
    </xf>
    <xf numFmtId="0" fontId="7" fillId="4" borderId="1" xfId="0" applyFont="1" applyFill="1" applyBorder="1" applyAlignment="1">
      <alignment wrapText="1"/>
    </xf>
    <xf numFmtId="0" fontId="7" fillId="4" borderId="1" xfId="0" applyFont="1" applyFill="1" applyBorder="1"/>
    <xf numFmtId="0" fontId="17" fillId="4" borderId="1" xfId="0" applyFont="1" applyFill="1" applyBorder="1" applyAlignment="1">
      <alignment wrapText="1"/>
    </xf>
    <xf numFmtId="0" fontId="7" fillId="4" borderId="1" xfId="0" applyFont="1" applyFill="1" applyBorder="1" applyAlignment="1">
      <alignment vertical="top" wrapText="1"/>
    </xf>
    <xf numFmtId="0" fontId="7" fillId="0" borderId="1" xfId="0" applyFont="1" applyBorder="1" applyAlignment="1">
      <alignment horizontal="left" vertical="center" wrapText="1"/>
    </xf>
    <xf numFmtId="0" fontId="7" fillId="0" borderId="1" xfId="0" applyFont="1" applyBorder="1" applyAlignment="1">
      <alignment horizontal="center" vertical="center" wrapText="1"/>
    </xf>
    <xf numFmtId="0" fontId="7" fillId="0" borderId="5" xfId="0" applyFont="1" applyBorder="1"/>
    <xf numFmtId="0" fontId="7" fillId="0" borderId="1" xfId="0" applyFont="1" applyBorder="1"/>
    <xf numFmtId="0" fontId="20" fillId="6" borderId="1" xfId="0" applyFont="1" applyFill="1" applyBorder="1" applyAlignment="1">
      <alignment horizontal="center" vertical="center"/>
    </xf>
    <xf numFmtId="0" fontId="21" fillId="0" borderId="1" xfId="7" applyFont="1" applyBorder="1" applyAlignment="1">
      <alignment vertical="center" wrapText="1"/>
    </xf>
    <xf numFmtId="0" fontId="7" fillId="0" borderId="1" xfId="0" applyFont="1" applyBorder="1" applyAlignment="1">
      <alignment wrapText="1"/>
    </xf>
    <xf numFmtId="0" fontId="7" fillId="0" borderId="1" xfId="0" applyFont="1" applyBorder="1" applyAlignment="1">
      <alignment horizontal="left" wrapText="1"/>
    </xf>
    <xf numFmtId="0" fontId="23" fillId="0" borderId="1" xfId="0" applyFont="1" applyBorder="1"/>
    <xf numFmtId="0" fontId="7" fillId="0" borderId="4" xfId="0" applyFont="1" applyBorder="1"/>
    <xf numFmtId="0" fontId="7" fillId="0" borderId="7" xfId="0" applyFont="1" applyBorder="1"/>
    <xf numFmtId="0" fontId="17" fillId="0" borderId="0" xfId="0" applyFont="1" applyAlignment="1">
      <alignment wrapText="1"/>
    </xf>
    <xf numFmtId="0" fontId="23" fillId="7" borderId="1" xfId="0" applyFont="1" applyFill="1" applyBorder="1" applyAlignment="1">
      <alignment horizontal="left" vertical="center" wrapText="1"/>
    </xf>
    <xf numFmtId="0" fontId="8" fillId="8" borderId="1" xfId="0" applyFont="1" applyFill="1" applyBorder="1" applyAlignment="1">
      <alignment horizontal="center" wrapText="1"/>
    </xf>
    <xf numFmtId="0" fontId="8" fillId="8" borderId="8" xfId="0" applyFont="1" applyFill="1" applyBorder="1" applyAlignment="1">
      <alignment horizontal="center" wrapText="1"/>
    </xf>
    <xf numFmtId="0" fontId="8" fillId="8" borderId="10" xfId="0" applyFont="1" applyFill="1" applyBorder="1" applyAlignment="1">
      <alignment horizontal="center" wrapText="1"/>
    </xf>
    <xf numFmtId="0" fontId="8" fillId="8" borderId="5" xfId="0" applyFont="1" applyFill="1" applyBorder="1" applyAlignment="1">
      <alignment horizontal="center" wrapText="1"/>
    </xf>
    <xf numFmtId="0" fontId="7" fillId="0" borderId="1" xfId="0" applyFont="1" applyBorder="1" applyAlignment="1">
      <alignment horizontal="center" wrapText="1"/>
    </xf>
    <xf numFmtId="3" fontId="7" fillId="0" borderId="1" xfId="0" applyNumberFormat="1" applyFont="1" applyBorder="1" applyAlignment="1">
      <alignment horizontal="right" wrapText="1"/>
    </xf>
    <xf numFmtId="3" fontId="7" fillId="0" borderId="1" xfId="0" applyNumberFormat="1" applyFont="1" applyBorder="1" applyAlignment="1">
      <alignment horizontal="right" vertical="center" wrapText="1"/>
    </xf>
    <xf numFmtId="0" fontId="7" fillId="0" borderId="1" xfId="0" applyFont="1" applyBorder="1" applyAlignment="1">
      <alignment horizontal="right" vertical="center" wrapText="1"/>
    </xf>
    <xf numFmtId="0" fontId="7" fillId="0" borderId="1" xfId="0" applyFont="1" applyBorder="1" applyAlignment="1">
      <alignment horizontal="right" wrapText="1"/>
    </xf>
    <xf numFmtId="0" fontId="8" fillId="0" borderId="1" xfId="0" applyFont="1" applyBorder="1" applyAlignment="1">
      <alignment horizontal="center" wrapText="1"/>
    </xf>
    <xf numFmtId="3" fontId="8" fillId="0" borderId="1" xfId="0" applyNumberFormat="1" applyFont="1" applyBorder="1" applyAlignment="1">
      <alignment horizontal="right" wrapText="1"/>
    </xf>
    <xf numFmtId="3" fontId="7" fillId="0" borderId="11" xfId="0" applyNumberFormat="1" applyFont="1" applyBorder="1" applyAlignment="1">
      <alignment horizontal="right" wrapText="1"/>
    </xf>
    <xf numFmtId="3" fontId="7" fillId="0" borderId="9" xfId="0" applyNumberFormat="1" applyFont="1" applyBorder="1" applyAlignment="1">
      <alignment horizontal="right" wrapText="1"/>
    </xf>
    <xf numFmtId="0" fontId="7" fillId="0" borderId="9" xfId="0" applyFont="1" applyBorder="1" applyAlignment="1">
      <alignment horizontal="right" wrapText="1"/>
    </xf>
    <xf numFmtId="0" fontId="7" fillId="0" borderId="9" xfId="0" applyFont="1" applyBorder="1" applyAlignment="1">
      <alignment horizontal="right" vertical="center" wrapText="1"/>
    </xf>
    <xf numFmtId="3" fontId="7" fillId="0" borderId="9" xfId="0" applyNumberFormat="1" applyFont="1" applyBorder="1" applyAlignment="1">
      <alignment horizontal="right" vertical="center" wrapText="1"/>
    </xf>
    <xf numFmtId="0" fontId="7" fillId="0" borderId="12" xfId="0" applyFont="1" applyBorder="1" applyAlignment="1">
      <alignment horizontal="right" vertical="center" wrapText="1"/>
    </xf>
    <xf numFmtId="0" fontId="8" fillId="9" borderId="1" xfId="0" applyFont="1" applyFill="1" applyBorder="1" applyAlignment="1">
      <alignment horizontal="center" wrapText="1"/>
    </xf>
    <xf numFmtId="3" fontId="7" fillId="0" borderId="2" xfId="0" applyNumberFormat="1" applyFont="1" applyBorder="1" applyAlignment="1">
      <alignment horizontal="right" wrapText="1"/>
    </xf>
    <xf numFmtId="3" fontId="7" fillId="0" borderId="3" xfId="0" applyNumberFormat="1" applyFont="1" applyBorder="1" applyAlignment="1">
      <alignment horizontal="right" wrapText="1"/>
    </xf>
    <xf numFmtId="0" fontId="7" fillId="0" borderId="3" xfId="0" applyFont="1" applyBorder="1" applyAlignment="1">
      <alignment horizontal="right" wrapText="1"/>
    </xf>
    <xf numFmtId="0" fontId="17" fillId="0" borderId="3" xfId="0" applyFont="1" applyBorder="1"/>
    <xf numFmtId="0" fontId="17" fillId="0" borderId="4" xfId="0" applyFont="1" applyBorder="1"/>
    <xf numFmtId="3" fontId="7" fillId="0" borderId="7" xfId="0" applyNumberFormat="1" applyFont="1" applyBorder="1" applyAlignment="1">
      <alignment horizontal="right" wrapText="1"/>
    </xf>
    <xf numFmtId="0" fontId="7" fillId="0" borderId="7" xfId="0" applyFont="1" applyBorder="1" applyAlignment="1">
      <alignment horizontal="right" wrapText="1"/>
    </xf>
    <xf numFmtId="0" fontId="26" fillId="0" borderId="1" xfId="0" applyFont="1" applyBorder="1" applyAlignment="1">
      <alignment horizontal="center" vertical="center" wrapText="1"/>
    </xf>
    <xf numFmtId="0" fontId="8" fillId="0" borderId="1" xfId="0" applyFont="1" applyBorder="1" applyAlignment="1">
      <alignment horizontal="center" vertical="center" wrapText="1"/>
    </xf>
    <xf numFmtId="3" fontId="8" fillId="0" borderId="1" xfId="0" applyNumberFormat="1" applyFont="1" applyBorder="1" applyAlignment="1">
      <alignment horizontal="right" vertical="center" wrapText="1"/>
    </xf>
    <xf numFmtId="3" fontId="7" fillId="0" borderId="8" xfId="0" applyNumberFormat="1" applyFont="1" applyBorder="1" applyAlignment="1">
      <alignment horizontal="right" wrapText="1"/>
    </xf>
    <xf numFmtId="3" fontId="7" fillId="0" borderId="10" xfId="0" applyNumberFormat="1" applyFont="1" applyBorder="1" applyAlignment="1">
      <alignment horizontal="right" wrapText="1"/>
    </xf>
    <xf numFmtId="0" fontId="7" fillId="0" borderId="10" xfId="0" applyFont="1" applyBorder="1" applyAlignment="1">
      <alignment horizontal="right" wrapText="1"/>
    </xf>
    <xf numFmtId="0" fontId="7" fillId="0" borderId="10" xfId="0" applyFont="1" applyBorder="1" applyAlignment="1">
      <alignment horizontal="right" vertical="center" wrapText="1"/>
    </xf>
    <xf numFmtId="3" fontId="7" fillId="0" borderId="10" xfId="0" applyNumberFormat="1" applyFont="1" applyBorder="1" applyAlignment="1">
      <alignment horizontal="right" vertical="center" wrapText="1"/>
    </xf>
    <xf numFmtId="0" fontId="7" fillId="0" borderId="5" xfId="0" applyFont="1" applyBorder="1" applyAlignment="1">
      <alignment horizontal="right" vertical="center" wrapText="1"/>
    </xf>
    <xf numFmtId="0" fontId="27" fillId="0" borderId="0" xfId="0" applyFont="1" applyAlignment="1">
      <alignment horizontal="left"/>
    </xf>
    <xf numFmtId="0" fontId="28" fillId="0" borderId="0" xfId="7" applyFont="1" applyAlignment="1">
      <alignment horizontal="left"/>
    </xf>
    <xf numFmtId="0" fontId="17" fillId="0" borderId="0" xfId="0" applyFont="1" applyAlignment="1">
      <alignment horizontal="left"/>
    </xf>
    <xf numFmtId="0" fontId="27" fillId="0" borderId="0" xfId="0" applyFont="1"/>
    <xf numFmtId="0" fontId="29" fillId="0" borderId="0" xfId="0" applyFont="1" applyAlignment="1">
      <alignment wrapText="1"/>
    </xf>
    <xf numFmtId="0" fontId="29" fillId="0" borderId="0" xfId="0" applyFont="1" applyAlignment="1">
      <alignment horizontal="center"/>
    </xf>
    <xf numFmtId="0" fontId="8" fillId="0" borderId="0" xfId="0" applyFont="1"/>
    <xf numFmtId="0" fontId="7" fillId="8" borderId="1" xfId="0" applyFont="1" applyFill="1" applyBorder="1" applyAlignment="1">
      <alignment horizontal="center" wrapText="1"/>
    </xf>
    <xf numFmtId="0" fontId="7" fillId="8" borderId="1" xfId="0" applyFont="1" applyFill="1" applyBorder="1" applyAlignment="1">
      <alignment wrapText="1"/>
    </xf>
    <xf numFmtId="3" fontId="7" fillId="0" borderId="1" xfId="0" applyNumberFormat="1" applyFont="1" applyBorder="1" applyAlignment="1">
      <alignment wrapText="1"/>
    </xf>
    <xf numFmtId="0" fontId="16" fillId="0" borderId="0" xfId="0" applyFont="1" applyAlignment="1">
      <alignment horizontal="center"/>
    </xf>
    <xf numFmtId="0" fontId="8" fillId="8" borderId="1" xfId="0" applyFont="1" applyFill="1" applyBorder="1" applyAlignment="1">
      <alignment horizontal="center" vertical="top" wrapText="1"/>
    </xf>
    <xf numFmtId="0" fontId="8" fillId="0" borderId="1" xfId="0" applyFont="1" applyBorder="1" applyAlignment="1">
      <alignment horizontal="left" vertical="top" wrapText="1"/>
    </xf>
    <xf numFmtId="3" fontId="7" fillId="0" borderId="1" xfId="0" applyNumberFormat="1" applyFont="1" applyBorder="1" applyAlignment="1">
      <alignment horizontal="right" vertical="top" wrapText="1"/>
    </xf>
    <xf numFmtId="3" fontId="7" fillId="0" borderId="1" xfId="0" quotePrefix="1" applyNumberFormat="1" applyFont="1" applyBorder="1" applyAlignment="1">
      <alignment horizontal="right" vertical="top" wrapText="1"/>
    </xf>
    <xf numFmtId="0" fontId="7" fillId="0" borderId="1" xfId="0" applyFont="1" applyBorder="1" applyAlignment="1">
      <alignment horizontal="right" vertical="top" wrapText="1"/>
    </xf>
    <xf numFmtId="3" fontId="8" fillId="0" borderId="1" xfId="0" applyNumberFormat="1" applyFont="1" applyBorder="1" applyAlignment="1">
      <alignment horizontal="right" vertical="top" wrapText="1"/>
    </xf>
    <xf numFmtId="0" fontId="8" fillId="0" borderId="0" xfId="0" applyFont="1" applyAlignment="1">
      <alignment horizontal="justify"/>
    </xf>
    <xf numFmtId="0" fontId="7" fillId="7" borderId="0" xfId="0" applyFont="1" applyFill="1" applyAlignment="1">
      <alignment horizontal="left" vertical="top" wrapText="1"/>
    </xf>
    <xf numFmtId="0" fontId="8" fillId="8" borderId="1" xfId="0" applyFont="1" applyFill="1" applyBorder="1" applyAlignment="1">
      <alignment horizontal="center" vertical="center" wrapText="1"/>
    </xf>
    <xf numFmtId="0" fontId="8" fillId="0" borderId="1" xfId="0" applyFont="1" applyBorder="1" applyAlignment="1">
      <alignment horizontal="right" vertical="center" wrapText="1"/>
    </xf>
    <xf numFmtId="0" fontId="8" fillId="3" borderId="1" xfId="0" applyFont="1" applyFill="1" applyBorder="1" applyAlignment="1">
      <alignment horizontal="center" vertical="center" wrapText="1"/>
    </xf>
    <xf numFmtId="0" fontId="19" fillId="2" borderId="1" xfId="0" applyFont="1" applyFill="1" applyBorder="1" applyAlignment="1">
      <alignment horizontal="center"/>
    </xf>
    <xf numFmtId="0" fontId="8" fillId="2" borderId="1" xfId="0" applyFont="1" applyFill="1" applyBorder="1" applyAlignment="1">
      <alignment horizontal="center"/>
    </xf>
    <xf numFmtId="0" fontId="7" fillId="2" borderId="1" xfId="0" applyFont="1" applyFill="1" applyBorder="1" applyAlignment="1">
      <alignment horizontal="center" wrapText="1"/>
    </xf>
    <xf numFmtId="0" fontId="17" fillId="2"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17" fillId="2" borderId="1" xfId="0" applyFont="1" applyFill="1" applyBorder="1" applyAlignment="1">
      <alignment horizontal="center" wrapText="1"/>
    </xf>
    <xf numFmtId="0" fontId="7" fillId="0" borderId="1" xfId="0" applyFont="1" applyBorder="1" applyAlignment="1">
      <alignment vertical="center" wrapText="1"/>
    </xf>
    <xf numFmtId="0" fontId="17" fillId="0" borderId="0" xfId="0" applyFont="1" applyAlignment="1">
      <alignment horizontal="center" wrapText="1"/>
    </xf>
    <xf numFmtId="0" fontId="18" fillId="3" borderId="2" xfId="0" applyFont="1" applyFill="1" applyBorder="1" applyAlignment="1">
      <alignment horizontal="center" wrapText="1"/>
    </xf>
    <xf numFmtId="0" fontId="18" fillId="3" borderId="3" xfId="0" applyFont="1" applyFill="1" applyBorder="1" applyAlignment="1">
      <alignment horizontal="center" wrapText="1"/>
    </xf>
    <xf numFmtId="0" fontId="8" fillId="2" borderId="1" xfId="0" applyFont="1" applyFill="1" applyBorder="1" applyAlignment="1">
      <alignment horizontal="center" wrapText="1"/>
    </xf>
    <xf numFmtId="0" fontId="8" fillId="2" borderId="6"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12" fillId="0" borderId="0" xfId="0" applyFont="1" applyAlignment="1">
      <alignment horizontal="center" wrapText="1"/>
    </xf>
    <xf numFmtId="0" fontId="2" fillId="11" borderId="1" xfId="0" applyFont="1" applyFill="1" applyBorder="1" applyAlignment="1">
      <alignment horizontal="left" vertical="center" wrapText="1"/>
    </xf>
    <xf numFmtId="0" fontId="2" fillId="0" borderId="1" xfId="0" applyFont="1" applyBorder="1" applyAlignment="1">
      <alignment horizontal="left" wrapText="1"/>
    </xf>
    <xf numFmtId="0" fontId="15" fillId="0" borderId="9" xfId="0" applyFont="1" applyBorder="1" applyAlignment="1">
      <alignment horizontal="left"/>
    </xf>
    <xf numFmtId="0" fontId="12" fillId="0" borderId="9" xfId="0" applyFont="1" applyBorder="1" applyAlignment="1">
      <alignment horizontal="left"/>
    </xf>
    <xf numFmtId="0" fontId="12" fillId="0" borderId="0" xfId="0" applyFont="1" applyAlignment="1">
      <alignment horizontal="left"/>
    </xf>
    <xf numFmtId="0" fontId="12" fillId="0" borderId="1" xfId="0" applyFont="1" applyBorder="1" applyAlignment="1">
      <alignment horizontal="justify" wrapText="1"/>
    </xf>
    <xf numFmtId="0" fontId="12" fillId="0" borderId="1" xfId="0" applyFont="1" applyBorder="1" applyAlignment="1">
      <alignment wrapText="1"/>
    </xf>
    <xf numFmtId="0" fontId="23" fillId="7" borderId="1" xfId="0" applyFont="1" applyFill="1" applyBorder="1" applyAlignment="1">
      <alignment horizontal="center" wrapText="1"/>
    </xf>
    <xf numFmtId="0" fontId="23" fillId="0" borderId="1" xfId="0" applyFont="1" applyBorder="1" applyAlignment="1">
      <alignment horizontal="left" vertical="center" wrapText="1"/>
    </xf>
    <xf numFmtId="0" fontId="23" fillId="7" borderId="1" xfId="0" applyFont="1" applyFill="1" applyBorder="1" applyAlignment="1">
      <alignment horizontal="left" vertical="center" wrapText="1"/>
    </xf>
    <xf numFmtId="0" fontId="29" fillId="0" borderId="9" xfId="0" applyFont="1" applyBorder="1" applyAlignment="1">
      <alignment horizontal="center"/>
    </xf>
    <xf numFmtId="0" fontId="8" fillId="0" borderId="8" xfId="0" applyFont="1" applyBorder="1" applyAlignment="1">
      <alignment horizontal="center" wrapText="1"/>
    </xf>
    <xf numFmtId="0" fontId="8" fillId="0" borderId="5" xfId="0" applyFont="1" applyBorder="1" applyAlignment="1">
      <alignment horizontal="center" wrapText="1"/>
    </xf>
    <xf numFmtId="0" fontId="8" fillId="11" borderId="1" xfId="0" applyFont="1" applyFill="1" applyBorder="1" applyAlignment="1">
      <alignment horizontal="center"/>
    </xf>
    <xf numFmtId="0" fontId="27" fillId="0" borderId="9" xfId="0" applyFont="1" applyBorder="1" applyAlignment="1">
      <alignment horizontal="left"/>
    </xf>
    <xf numFmtId="0" fontId="8" fillId="3" borderId="8" xfId="0" applyFont="1" applyFill="1" applyBorder="1" applyAlignment="1">
      <alignment horizontal="center"/>
    </xf>
    <xf numFmtId="0" fontId="8" fillId="3" borderId="10" xfId="0" applyFont="1" applyFill="1" applyBorder="1" applyAlignment="1">
      <alignment horizontal="center"/>
    </xf>
    <xf numFmtId="0" fontId="8" fillId="3" borderId="5" xfId="0" applyFont="1" applyFill="1" applyBorder="1" applyAlignment="1">
      <alignment horizontal="center"/>
    </xf>
    <xf numFmtId="0" fontId="16" fillId="3" borderId="1" xfId="0" applyFont="1" applyFill="1" applyBorder="1" applyAlignment="1">
      <alignment horizontal="center"/>
    </xf>
    <xf numFmtId="0" fontId="29" fillId="0" borderId="9" xfId="0" applyFont="1" applyBorder="1" applyAlignment="1">
      <alignment horizontal="left"/>
    </xf>
    <xf numFmtId="0" fontId="2" fillId="7" borderId="1" xfId="0" applyFont="1" applyFill="1" applyBorder="1" applyAlignment="1">
      <alignment horizontal="left" vertical="center" wrapText="1"/>
    </xf>
    <xf numFmtId="0" fontId="2" fillId="7" borderId="1" xfId="0" applyFont="1" applyFill="1" applyBorder="1" applyAlignment="1">
      <alignment vertical="center" wrapText="1"/>
    </xf>
  </cellXfs>
  <cellStyles count="8">
    <cellStyle name="Followed Hyperlink" xfId="3" builtinId="9" hidden="1"/>
    <cellStyle name="Followed Hyperlink" xfId="4" builtinId="9" hidden="1"/>
    <cellStyle name="Followed Hyperlink" xfId="2" builtinId="9" hidden="1"/>
    <cellStyle name="Followed Hyperlink" xfId="1" builtinId="9" hidden="1"/>
    <cellStyle name="Hyperlink" xfId="7" builtinId="8"/>
    <cellStyle name="Normal" xfId="0" builtinId="0"/>
    <cellStyle name="Normal 2" xfId="5" xr:uid="{00000000-0005-0000-0000-000005000000}"/>
    <cellStyle name="Normal 3" xfId="6" xr:uid="{00000000-0005-0000-0000-000006000000}"/>
  </cellStyles>
  <dxfs count="0"/>
  <tableStyles count="0" defaultTableStyle="TableStyleMedium9" defaultPivotStyle="PivotStyleMedium4"/>
  <colors>
    <mruColors>
      <color rgb="FFFF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1" Type="http://schemas.openxmlformats.org/officeDocument/2006/relationships/hyperlink" Target="https://statistics-suriname.org/wp-content/uploads/2024/12/Elfde-Milieustatistieken-pub-dec-2024.pdf" TargetMode="External"/></Relationships>
</file>

<file path=xl/worksheets/_rels/sheet8.xml.rels><?xml version="1.0" encoding="UTF-8" standalone="yes"?>
<Relationships xmlns="http://schemas.openxmlformats.org/package/2006/relationships"><Relationship Id="rId3" Type="http://schemas.openxmlformats.org/officeDocument/2006/relationships/hyperlink" Target="https://statistics-suriname.org/wp-content/uploads/2024/12/Elfde-Milieustatistieken-pub-dec-2024.pdf" TargetMode="External"/><Relationship Id="rId2" Type="http://schemas.openxmlformats.org/officeDocument/2006/relationships/hyperlink" Target="https://statistics-suriname.org/wp-content/uploads/2024/12/Elfde-Milieustatistieken-pub-dec-2024.pdf" TargetMode="External"/><Relationship Id="rId1" Type="http://schemas.openxmlformats.org/officeDocument/2006/relationships/hyperlink" Target="https://statistics-suriname.org/wp-content/uploads/2024/12/Elfde-Milieustatistieken-pub-dec-2024.pdf" TargetMode="External"/><Relationship Id="rId4" Type="http://schemas.openxmlformats.org/officeDocument/2006/relationships/hyperlink" Target="https://statistics-suriname.org/wp-content/uploads/2024/12/Elfde-Milieustatistieken-pub-dec-202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9"/>
  <sheetViews>
    <sheetView zoomScale="80" zoomScaleNormal="80" workbookViewId="0">
      <pane xSplit="6" ySplit="5" topLeftCell="G13" activePane="bottomRight" state="frozen"/>
      <selection activeCell="K17" sqref="K17"/>
      <selection pane="topRight" activeCell="K17" sqref="K17"/>
      <selection pane="bottomLeft" activeCell="K17" sqref="K17"/>
      <selection pane="bottomRight" activeCell="G2" sqref="G2"/>
    </sheetView>
  </sheetViews>
  <sheetFormatPr defaultRowHeight="15.75" x14ac:dyDescent="0.25"/>
  <cols>
    <col min="1" max="1" width="6.25" style="30" customWidth="1"/>
    <col min="2" max="2" width="22.5" style="51" customWidth="1"/>
    <col min="3" max="3" width="23.25" style="51" customWidth="1"/>
    <col min="4" max="4" width="6.625" style="30" customWidth="1"/>
    <col min="5" max="5" width="42.5" style="30" customWidth="1"/>
    <col min="6" max="6" width="6.125" style="30" customWidth="1"/>
    <col min="7" max="7" width="10.375" style="30" customWidth="1"/>
    <col min="8" max="9" width="9" style="30" customWidth="1"/>
    <col min="10" max="10" width="10.75" style="30" customWidth="1"/>
    <col min="11" max="16" width="9" style="30" customWidth="1"/>
    <col min="17" max="17" width="16.125" style="30" customWidth="1"/>
    <col min="18" max="18" width="11.75" style="30" customWidth="1"/>
    <col min="19" max="19" width="9" style="30" customWidth="1"/>
    <col min="20" max="20" width="10.75" style="30" customWidth="1"/>
    <col min="21" max="21" width="9" style="30" customWidth="1"/>
    <col min="22" max="22" width="11.375" style="30" customWidth="1"/>
    <col min="23" max="23" width="12.25" style="30" customWidth="1"/>
    <col min="24" max="27" width="9" style="30"/>
    <col min="28" max="28" width="13.875" style="31" customWidth="1"/>
    <col min="29" max="16384" width="9" style="30"/>
  </cols>
  <sheetData>
    <row r="1" spans="1:28" ht="15.6" customHeight="1" x14ac:dyDescent="0.25">
      <c r="B1" s="116"/>
      <c r="C1" s="116"/>
      <c r="D1" s="116"/>
    </row>
    <row r="2" spans="1:28" x14ac:dyDescent="0.25">
      <c r="B2" s="116"/>
      <c r="C2" s="116"/>
      <c r="D2" s="116"/>
    </row>
    <row r="3" spans="1:28" ht="21" x14ac:dyDescent="0.35">
      <c r="A3" s="32"/>
      <c r="B3" s="117" t="s">
        <v>54</v>
      </c>
      <c r="C3" s="118"/>
      <c r="D3" s="118"/>
      <c r="E3" s="118"/>
      <c r="V3" s="109" t="s">
        <v>89</v>
      </c>
      <c r="W3" s="109"/>
      <c r="X3" s="109"/>
      <c r="Y3" s="109" t="s">
        <v>88</v>
      </c>
      <c r="Z3" s="109"/>
    </row>
    <row r="4" spans="1:28" ht="15.75" customHeight="1" x14ac:dyDescent="0.25">
      <c r="A4" s="32" t="s">
        <v>0</v>
      </c>
      <c r="B4" s="33" t="s">
        <v>1</v>
      </c>
      <c r="C4" s="33" t="e">
        <f>#REF!</f>
        <v>#REF!</v>
      </c>
      <c r="D4" s="119" t="e">
        <f>#REF!</f>
        <v>#REF!</v>
      </c>
      <c r="E4" s="34" t="s">
        <v>2</v>
      </c>
      <c r="F4" s="34" t="s">
        <v>3</v>
      </c>
      <c r="G4" s="35" t="s">
        <v>4</v>
      </c>
      <c r="H4" s="110" t="s">
        <v>5</v>
      </c>
      <c r="I4" s="110"/>
      <c r="J4" s="110"/>
      <c r="K4" s="110"/>
      <c r="L4" s="110" t="s">
        <v>6</v>
      </c>
      <c r="M4" s="110"/>
      <c r="N4" s="110"/>
      <c r="O4" s="34"/>
      <c r="P4" s="34" t="s">
        <v>7</v>
      </c>
      <c r="Q4" s="120" t="s">
        <v>84</v>
      </c>
      <c r="R4" s="111" t="s">
        <v>90</v>
      </c>
      <c r="S4" s="111" t="s">
        <v>8</v>
      </c>
      <c r="T4" s="111" t="s">
        <v>9</v>
      </c>
      <c r="U4" s="110" t="s">
        <v>10</v>
      </c>
      <c r="V4" s="111" t="s">
        <v>85</v>
      </c>
      <c r="W4" s="111" t="s">
        <v>86</v>
      </c>
      <c r="X4" s="114" t="s">
        <v>13</v>
      </c>
      <c r="Y4" s="112" t="s">
        <v>67</v>
      </c>
      <c r="Z4" s="114" t="s">
        <v>87</v>
      </c>
      <c r="AA4" s="111" t="s">
        <v>12</v>
      </c>
      <c r="AB4" s="113" t="s">
        <v>11</v>
      </c>
    </row>
    <row r="5" spans="1:28" ht="65.45" customHeight="1" x14ac:dyDescent="0.25">
      <c r="A5" s="32"/>
      <c r="B5" s="36"/>
      <c r="C5" s="36"/>
      <c r="D5" s="119"/>
      <c r="E5" s="37"/>
      <c r="F5" s="37"/>
      <c r="G5" s="38" t="s">
        <v>214</v>
      </c>
      <c r="H5" s="37" t="s">
        <v>14</v>
      </c>
      <c r="I5" s="39" t="s">
        <v>15</v>
      </c>
      <c r="J5" s="36" t="s">
        <v>16</v>
      </c>
      <c r="K5" s="37" t="s">
        <v>17</v>
      </c>
      <c r="L5" s="37" t="s">
        <v>18</v>
      </c>
      <c r="M5" s="37" t="s">
        <v>19</v>
      </c>
      <c r="N5" s="37" t="s">
        <v>20</v>
      </c>
      <c r="O5" s="37" t="s">
        <v>21</v>
      </c>
      <c r="P5" s="37" t="s">
        <v>22</v>
      </c>
      <c r="Q5" s="121"/>
      <c r="R5" s="111"/>
      <c r="S5" s="111"/>
      <c r="T5" s="111"/>
      <c r="U5" s="110"/>
      <c r="V5" s="111"/>
      <c r="W5" s="111"/>
      <c r="X5" s="114"/>
      <c r="Y5" s="112"/>
      <c r="Z5" s="114"/>
      <c r="AA5" s="111"/>
      <c r="AB5" s="113"/>
    </row>
    <row r="6" spans="1:28" ht="123" customHeight="1" x14ac:dyDescent="0.25">
      <c r="B6" s="5" t="s">
        <v>55</v>
      </c>
      <c r="C6" s="40" t="s">
        <v>46</v>
      </c>
      <c r="D6" s="5" t="s">
        <v>33</v>
      </c>
      <c r="E6" s="5" t="s">
        <v>68</v>
      </c>
      <c r="F6" s="4" t="s">
        <v>24</v>
      </c>
      <c r="G6" s="41">
        <v>0</v>
      </c>
      <c r="H6" s="42"/>
      <c r="I6" s="43"/>
      <c r="J6" s="43"/>
      <c r="K6" s="43"/>
      <c r="L6" s="43"/>
      <c r="M6" s="43"/>
      <c r="N6" s="43"/>
      <c r="O6" s="43"/>
      <c r="P6" s="43"/>
      <c r="Q6" s="43"/>
      <c r="R6" s="43">
        <v>0</v>
      </c>
      <c r="S6" s="43"/>
      <c r="T6" s="43"/>
      <c r="U6" s="1" t="s">
        <v>25</v>
      </c>
      <c r="V6" s="43">
        <v>0</v>
      </c>
      <c r="W6" s="43">
        <v>0</v>
      </c>
      <c r="X6" s="32">
        <v>0</v>
      </c>
      <c r="Y6" s="32">
        <v>0</v>
      </c>
      <c r="Z6" s="5">
        <v>0</v>
      </c>
      <c r="AA6" s="44">
        <f t="shared" ref="AA6:AA18" si="0">(V6+W6+X6+Y6+Z6+G6+R6)</f>
        <v>0</v>
      </c>
      <c r="AB6" s="45"/>
    </row>
    <row r="7" spans="1:28" ht="51.75" x14ac:dyDescent="0.25">
      <c r="B7" s="115" t="s">
        <v>56</v>
      </c>
      <c r="C7" s="40" t="s">
        <v>47</v>
      </c>
      <c r="D7" s="5" t="s">
        <v>30</v>
      </c>
      <c r="E7" s="46" t="s">
        <v>69</v>
      </c>
      <c r="F7" s="4" t="s">
        <v>24</v>
      </c>
      <c r="G7" s="41">
        <v>0</v>
      </c>
      <c r="H7" s="42"/>
      <c r="I7" s="43"/>
      <c r="J7" s="43"/>
      <c r="K7" s="43"/>
      <c r="L7" s="43"/>
      <c r="M7" s="43"/>
      <c r="N7" s="43"/>
      <c r="O7" s="43"/>
      <c r="P7" s="43"/>
      <c r="Q7" s="43"/>
      <c r="R7" s="43">
        <v>0</v>
      </c>
      <c r="S7" s="43"/>
      <c r="T7" s="43"/>
      <c r="U7" s="1" t="s">
        <v>25</v>
      </c>
      <c r="V7" s="43">
        <v>0</v>
      </c>
      <c r="W7" s="43">
        <v>0</v>
      </c>
      <c r="X7" s="32">
        <v>0</v>
      </c>
      <c r="Y7" s="32">
        <v>0</v>
      </c>
      <c r="Z7" s="5">
        <v>0</v>
      </c>
      <c r="AA7" s="44">
        <f t="shared" si="0"/>
        <v>0</v>
      </c>
      <c r="AB7" s="5"/>
    </row>
    <row r="8" spans="1:28" ht="65.45" customHeight="1" x14ac:dyDescent="0.25">
      <c r="B8" s="115"/>
      <c r="C8" s="40" t="s">
        <v>48</v>
      </c>
      <c r="D8" s="5" t="s">
        <v>31</v>
      </c>
      <c r="E8" s="46" t="s">
        <v>70</v>
      </c>
      <c r="F8" s="4" t="s">
        <v>23</v>
      </c>
      <c r="G8" s="41">
        <v>0</v>
      </c>
      <c r="H8" s="42"/>
      <c r="I8" s="43"/>
      <c r="J8" s="43"/>
      <c r="K8" s="43"/>
      <c r="L8" s="43"/>
      <c r="M8" s="43"/>
      <c r="N8" s="43"/>
      <c r="O8" s="43"/>
      <c r="P8" s="43"/>
      <c r="Q8" s="43"/>
      <c r="R8" s="43">
        <v>0</v>
      </c>
      <c r="S8" s="43"/>
      <c r="T8" s="43"/>
      <c r="U8" s="1" t="s">
        <v>25</v>
      </c>
      <c r="V8" s="43">
        <v>0</v>
      </c>
      <c r="W8" s="43">
        <v>0</v>
      </c>
      <c r="X8" s="32">
        <v>0</v>
      </c>
      <c r="Y8" s="32">
        <v>0</v>
      </c>
      <c r="Z8" s="5">
        <v>0</v>
      </c>
      <c r="AA8" s="44">
        <f t="shared" si="0"/>
        <v>0</v>
      </c>
      <c r="AB8" s="5"/>
    </row>
    <row r="9" spans="1:28" ht="78" customHeight="1" x14ac:dyDescent="0.25">
      <c r="B9" s="5" t="s">
        <v>57</v>
      </c>
      <c r="C9" s="40" t="s">
        <v>228</v>
      </c>
      <c r="D9" s="5" t="s">
        <v>34</v>
      </c>
      <c r="E9" s="5" t="s">
        <v>71</v>
      </c>
      <c r="F9" s="4" t="s">
        <v>24</v>
      </c>
      <c r="G9" s="41">
        <v>0</v>
      </c>
      <c r="H9" s="42"/>
      <c r="I9" s="43"/>
      <c r="J9" s="43"/>
      <c r="K9" s="43"/>
      <c r="L9" s="43"/>
      <c r="M9" s="43"/>
      <c r="N9" s="43"/>
      <c r="O9" s="43"/>
      <c r="P9" s="43"/>
      <c r="Q9" s="43"/>
      <c r="R9" s="43">
        <v>0</v>
      </c>
      <c r="S9" s="43"/>
      <c r="T9" s="43"/>
      <c r="U9" s="1" t="s">
        <v>25</v>
      </c>
      <c r="V9" s="43">
        <v>0</v>
      </c>
      <c r="W9" s="43">
        <v>0</v>
      </c>
      <c r="X9" s="32">
        <v>0</v>
      </c>
      <c r="Y9" s="32">
        <v>0</v>
      </c>
      <c r="Z9" s="5">
        <v>0</v>
      </c>
      <c r="AA9" s="44">
        <f t="shared" si="0"/>
        <v>0</v>
      </c>
      <c r="AB9" s="5"/>
    </row>
    <row r="10" spans="1:28" ht="65.45" customHeight="1" x14ac:dyDescent="0.25">
      <c r="B10" s="115" t="s">
        <v>58</v>
      </c>
      <c r="C10" s="40" t="s">
        <v>49</v>
      </c>
      <c r="D10" s="5" t="s">
        <v>35</v>
      </c>
      <c r="E10" s="46" t="s">
        <v>72</v>
      </c>
      <c r="F10" s="4" t="s">
        <v>23</v>
      </c>
      <c r="G10" s="41">
        <v>2</v>
      </c>
      <c r="H10" s="47" t="s">
        <v>229</v>
      </c>
      <c r="I10" s="47"/>
      <c r="J10" s="5" t="s">
        <v>73</v>
      </c>
      <c r="K10" s="43"/>
      <c r="L10" s="43"/>
      <c r="M10" s="46" t="s">
        <v>94</v>
      </c>
      <c r="N10" s="43"/>
      <c r="O10" s="43"/>
      <c r="P10" s="43">
        <v>2023</v>
      </c>
      <c r="Q10" s="43" t="s">
        <v>95</v>
      </c>
      <c r="R10" s="43">
        <v>1</v>
      </c>
      <c r="S10" s="43">
        <v>2023</v>
      </c>
      <c r="T10" s="43" t="s">
        <v>230</v>
      </c>
      <c r="U10" s="1" t="s">
        <v>25</v>
      </c>
      <c r="V10" s="43">
        <v>1</v>
      </c>
      <c r="W10" s="43">
        <v>1</v>
      </c>
      <c r="X10" s="32">
        <v>0</v>
      </c>
      <c r="Y10" s="32">
        <v>1</v>
      </c>
      <c r="Z10" s="5">
        <v>1</v>
      </c>
      <c r="AA10" s="44">
        <f t="shared" si="0"/>
        <v>7</v>
      </c>
      <c r="AB10" s="5" t="s">
        <v>195</v>
      </c>
    </row>
    <row r="11" spans="1:28" ht="65.45" customHeight="1" x14ac:dyDescent="0.25">
      <c r="B11" s="115"/>
      <c r="C11" s="40" t="s">
        <v>231</v>
      </c>
      <c r="D11" s="5" t="s">
        <v>36</v>
      </c>
      <c r="E11" s="5" t="s">
        <v>74</v>
      </c>
      <c r="F11" s="4" t="s">
        <v>24</v>
      </c>
      <c r="G11" s="41">
        <v>1</v>
      </c>
      <c r="H11" s="47" t="s">
        <v>191</v>
      </c>
      <c r="I11" s="48"/>
      <c r="J11" s="5" t="s">
        <v>75</v>
      </c>
      <c r="K11" s="43"/>
      <c r="L11" s="43"/>
      <c r="M11" s="46" t="s">
        <v>94</v>
      </c>
      <c r="N11" s="43"/>
      <c r="O11" s="43"/>
      <c r="P11" s="43">
        <v>2023</v>
      </c>
      <c r="Q11" s="43" t="s">
        <v>83</v>
      </c>
      <c r="R11" s="43">
        <v>1</v>
      </c>
      <c r="S11" s="43">
        <v>2023</v>
      </c>
      <c r="T11" s="43" t="s">
        <v>230</v>
      </c>
      <c r="U11" s="1" t="s">
        <v>37</v>
      </c>
      <c r="V11" s="43">
        <v>1</v>
      </c>
      <c r="W11" s="43">
        <v>1</v>
      </c>
      <c r="X11" s="32">
        <v>0</v>
      </c>
      <c r="Y11" s="32">
        <v>0</v>
      </c>
      <c r="Z11" s="5">
        <v>0</v>
      </c>
      <c r="AA11" s="44">
        <f t="shared" si="0"/>
        <v>4</v>
      </c>
      <c r="AB11" s="5"/>
    </row>
    <row r="12" spans="1:28" ht="65.45" customHeight="1" x14ac:dyDescent="0.25">
      <c r="B12" s="5" t="s">
        <v>59</v>
      </c>
      <c r="C12" s="40" t="s">
        <v>50</v>
      </c>
      <c r="D12" s="5" t="s">
        <v>38</v>
      </c>
      <c r="E12" s="5" t="s">
        <v>76</v>
      </c>
      <c r="F12" s="4" t="s">
        <v>24</v>
      </c>
      <c r="G12" s="41">
        <v>1</v>
      </c>
      <c r="H12" s="47" t="s">
        <v>232</v>
      </c>
      <c r="I12" s="48"/>
      <c r="J12" s="5" t="s">
        <v>75</v>
      </c>
      <c r="K12" s="43"/>
      <c r="L12" s="43"/>
      <c r="M12" s="46" t="s">
        <v>94</v>
      </c>
      <c r="N12" s="43"/>
      <c r="O12" s="43"/>
      <c r="P12" s="43">
        <v>2023</v>
      </c>
      <c r="Q12" s="43"/>
      <c r="R12" s="43">
        <v>0</v>
      </c>
      <c r="S12" s="43">
        <v>2023</v>
      </c>
      <c r="T12" s="43"/>
      <c r="U12" s="1" t="s">
        <v>39</v>
      </c>
      <c r="V12" s="43">
        <v>1</v>
      </c>
      <c r="W12" s="43">
        <v>1</v>
      </c>
      <c r="X12" s="32">
        <v>0</v>
      </c>
      <c r="Y12" s="32">
        <v>0</v>
      </c>
      <c r="Z12" s="5">
        <v>1</v>
      </c>
      <c r="AA12" s="44">
        <f t="shared" si="0"/>
        <v>4</v>
      </c>
      <c r="AB12" s="5" t="s">
        <v>96</v>
      </c>
    </row>
    <row r="13" spans="1:28" ht="65.45" customHeight="1" x14ac:dyDescent="0.25">
      <c r="B13" s="5" t="s">
        <v>60</v>
      </c>
      <c r="C13" s="40" t="s">
        <v>51</v>
      </c>
      <c r="D13" s="5" t="s">
        <v>40</v>
      </c>
      <c r="E13" s="5" t="s">
        <v>77</v>
      </c>
      <c r="F13" s="4" t="s">
        <v>24</v>
      </c>
      <c r="G13" s="41">
        <v>1</v>
      </c>
      <c r="H13" s="49"/>
      <c r="I13" s="50"/>
      <c r="J13" s="50"/>
      <c r="K13" s="43"/>
      <c r="L13" s="43"/>
      <c r="M13" s="43" t="s">
        <v>91</v>
      </c>
      <c r="N13" s="43"/>
      <c r="O13" s="43"/>
      <c r="P13" s="43">
        <v>2021</v>
      </c>
      <c r="Q13" s="43" t="s">
        <v>92</v>
      </c>
      <c r="R13" s="43">
        <v>0</v>
      </c>
      <c r="S13" s="43">
        <v>2021</v>
      </c>
      <c r="T13" s="43"/>
      <c r="U13" s="1" t="s">
        <v>41</v>
      </c>
      <c r="V13" s="43">
        <v>1</v>
      </c>
      <c r="W13" s="43">
        <v>1</v>
      </c>
      <c r="X13" s="32">
        <v>0</v>
      </c>
      <c r="Y13" s="32">
        <v>0</v>
      </c>
      <c r="Z13" s="5">
        <v>0</v>
      </c>
      <c r="AA13" s="44">
        <f t="shared" si="0"/>
        <v>3</v>
      </c>
      <c r="AB13" s="5" t="s">
        <v>97</v>
      </c>
    </row>
    <row r="14" spans="1:28" ht="111" customHeight="1" x14ac:dyDescent="0.25">
      <c r="B14" s="5" t="s">
        <v>61</v>
      </c>
      <c r="C14" s="40" t="s">
        <v>43</v>
      </c>
      <c r="D14" s="5" t="s">
        <v>42</v>
      </c>
      <c r="E14" s="46" t="s">
        <v>78</v>
      </c>
      <c r="F14" s="4" t="s">
        <v>24</v>
      </c>
      <c r="G14" s="41">
        <v>0</v>
      </c>
      <c r="H14" s="42"/>
      <c r="I14" s="43"/>
      <c r="J14" s="43"/>
      <c r="K14" s="43"/>
      <c r="L14" s="43"/>
      <c r="M14" s="43"/>
      <c r="N14" s="43"/>
      <c r="O14" s="43"/>
      <c r="P14" s="43"/>
      <c r="Q14" s="43"/>
      <c r="R14" s="43">
        <v>1</v>
      </c>
      <c r="S14" s="43"/>
      <c r="T14" s="43"/>
      <c r="U14" s="1" t="s">
        <v>25</v>
      </c>
      <c r="V14" s="43">
        <v>1</v>
      </c>
      <c r="W14" s="43">
        <v>1</v>
      </c>
      <c r="X14" s="32">
        <v>1</v>
      </c>
      <c r="Y14" s="32">
        <v>0</v>
      </c>
      <c r="Z14" s="5">
        <v>1</v>
      </c>
      <c r="AA14" s="44">
        <f t="shared" si="0"/>
        <v>5</v>
      </c>
      <c r="AB14" s="5"/>
    </row>
    <row r="15" spans="1:28" ht="109.5" customHeight="1" x14ac:dyDescent="0.25">
      <c r="B15" s="5" t="s">
        <v>62</v>
      </c>
      <c r="C15" s="40" t="s">
        <v>233</v>
      </c>
      <c r="D15" s="5" t="s">
        <v>27</v>
      </c>
      <c r="E15" s="46" t="s">
        <v>79</v>
      </c>
      <c r="F15" s="4" t="s">
        <v>24</v>
      </c>
      <c r="G15" s="41">
        <v>0</v>
      </c>
      <c r="H15" s="42"/>
      <c r="I15" s="43"/>
      <c r="J15" s="43"/>
      <c r="K15" s="43"/>
      <c r="L15" s="43"/>
      <c r="M15" s="43"/>
      <c r="N15" s="43"/>
      <c r="O15" s="43"/>
      <c r="P15" s="43"/>
      <c r="Q15" s="43"/>
      <c r="R15" s="43">
        <v>1</v>
      </c>
      <c r="S15" s="43"/>
      <c r="T15" s="43"/>
      <c r="U15" s="1" t="s">
        <v>26</v>
      </c>
      <c r="V15" s="43">
        <v>1</v>
      </c>
      <c r="W15" s="43">
        <v>1</v>
      </c>
      <c r="X15" s="32">
        <v>1</v>
      </c>
      <c r="Y15" s="32">
        <v>0</v>
      </c>
      <c r="Z15" s="5">
        <v>0</v>
      </c>
      <c r="AA15" s="44">
        <f t="shared" si="0"/>
        <v>4</v>
      </c>
      <c r="AB15" s="5"/>
    </row>
    <row r="16" spans="1:28" ht="103.9" customHeight="1" x14ac:dyDescent="0.25">
      <c r="B16" s="5" t="s">
        <v>63</v>
      </c>
      <c r="C16" s="40" t="s">
        <v>52</v>
      </c>
      <c r="D16" s="5" t="s">
        <v>28</v>
      </c>
      <c r="E16" s="46" t="s">
        <v>80</v>
      </c>
      <c r="F16" s="4" t="s">
        <v>23</v>
      </c>
      <c r="G16" s="41">
        <v>2</v>
      </c>
      <c r="H16" s="42">
        <v>1</v>
      </c>
      <c r="I16" s="43"/>
      <c r="J16" s="43"/>
      <c r="K16" s="43"/>
      <c r="L16" s="43"/>
      <c r="M16" s="43" t="s">
        <v>98</v>
      </c>
      <c r="N16" s="43"/>
      <c r="O16" s="43"/>
      <c r="P16" s="43">
        <v>2021</v>
      </c>
      <c r="Q16" s="43" t="s">
        <v>93</v>
      </c>
      <c r="R16" s="43">
        <v>1</v>
      </c>
      <c r="S16" s="43">
        <v>2021</v>
      </c>
      <c r="T16" s="43" t="s">
        <v>99</v>
      </c>
      <c r="U16" s="1" t="s">
        <v>29</v>
      </c>
      <c r="V16" s="43">
        <v>1</v>
      </c>
      <c r="W16" s="43">
        <v>1</v>
      </c>
      <c r="X16" s="32">
        <v>1</v>
      </c>
      <c r="Y16" s="32">
        <v>0</v>
      </c>
      <c r="Z16" s="5">
        <v>1</v>
      </c>
      <c r="AA16" s="44">
        <f t="shared" si="0"/>
        <v>7</v>
      </c>
      <c r="AB16" s="5"/>
    </row>
    <row r="17" spans="2:28" ht="99.6" customHeight="1" x14ac:dyDescent="0.25">
      <c r="B17" s="5" t="s">
        <v>64</v>
      </c>
      <c r="C17" s="40" t="s">
        <v>53</v>
      </c>
      <c r="D17" s="5" t="s">
        <v>44</v>
      </c>
      <c r="E17" s="46" t="s">
        <v>81</v>
      </c>
      <c r="F17" s="4" t="s">
        <v>23</v>
      </c>
      <c r="G17" s="41">
        <v>0</v>
      </c>
      <c r="H17" s="42"/>
      <c r="I17" s="43"/>
      <c r="J17" s="43"/>
      <c r="K17" s="43"/>
      <c r="L17" s="43"/>
      <c r="M17" s="43"/>
      <c r="N17" s="43"/>
      <c r="O17" s="43"/>
      <c r="P17" s="43"/>
      <c r="Q17" s="43"/>
      <c r="R17" s="43">
        <v>0</v>
      </c>
      <c r="S17" s="43"/>
      <c r="T17" s="43"/>
      <c r="U17" s="1" t="s">
        <v>32</v>
      </c>
      <c r="V17" s="43">
        <v>0</v>
      </c>
      <c r="W17" s="43">
        <v>0</v>
      </c>
      <c r="X17" s="32">
        <v>0</v>
      </c>
      <c r="Y17" s="32">
        <v>0</v>
      </c>
      <c r="Z17" s="5">
        <v>0</v>
      </c>
      <c r="AA17" s="44">
        <f t="shared" si="0"/>
        <v>0</v>
      </c>
      <c r="AB17" s="5"/>
    </row>
    <row r="18" spans="2:28" ht="112.9" customHeight="1" x14ac:dyDescent="0.25">
      <c r="B18" s="5" t="s">
        <v>65</v>
      </c>
      <c r="C18" s="40" t="s">
        <v>66</v>
      </c>
      <c r="D18" s="5" t="s">
        <v>45</v>
      </c>
      <c r="E18" s="46" t="s">
        <v>82</v>
      </c>
      <c r="F18" s="4" t="s">
        <v>23</v>
      </c>
      <c r="G18" s="41">
        <v>0</v>
      </c>
      <c r="H18" s="42"/>
      <c r="I18" s="43"/>
      <c r="J18" s="43"/>
      <c r="K18" s="43"/>
      <c r="L18" s="43"/>
      <c r="M18" s="43"/>
      <c r="N18" s="43"/>
      <c r="O18" s="43"/>
      <c r="P18" s="43"/>
      <c r="Q18" s="43"/>
      <c r="R18" s="43">
        <v>0</v>
      </c>
      <c r="S18" s="43"/>
      <c r="T18" s="43"/>
      <c r="U18" s="1" t="s">
        <v>25</v>
      </c>
      <c r="V18" s="43">
        <v>0</v>
      </c>
      <c r="W18" s="43">
        <v>0</v>
      </c>
      <c r="X18" s="32">
        <v>0</v>
      </c>
      <c r="Y18" s="32">
        <v>0</v>
      </c>
      <c r="Z18" s="5">
        <v>0</v>
      </c>
      <c r="AA18" s="44">
        <f t="shared" si="0"/>
        <v>0</v>
      </c>
      <c r="AB18" s="5" t="s">
        <v>100</v>
      </c>
    </row>
    <row r="19" spans="2:28" x14ac:dyDescent="0.25">
      <c r="Z19" s="6"/>
    </row>
  </sheetData>
  <mergeCells count="22">
    <mergeCell ref="H4:K4"/>
    <mergeCell ref="L4:N4"/>
    <mergeCell ref="R4:R5"/>
    <mergeCell ref="S4:S5"/>
    <mergeCell ref="Q4:Q5"/>
    <mergeCell ref="B7:B8"/>
    <mergeCell ref="B10:B11"/>
    <mergeCell ref="B1:D1"/>
    <mergeCell ref="B2:D2"/>
    <mergeCell ref="B3:E3"/>
    <mergeCell ref="D4:D5"/>
    <mergeCell ref="AB4:AB5"/>
    <mergeCell ref="AA4:AA5"/>
    <mergeCell ref="W4:W5"/>
    <mergeCell ref="X4:X5"/>
    <mergeCell ref="V4:V5"/>
    <mergeCell ref="Z4:Z5"/>
    <mergeCell ref="V3:X3"/>
    <mergeCell ref="Y3:Z3"/>
    <mergeCell ref="U4:U5"/>
    <mergeCell ref="T4:T5"/>
    <mergeCell ref="Y4:Y5"/>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0000"/>
  </sheetPr>
  <dimension ref="B2:B5"/>
  <sheetViews>
    <sheetView zoomScale="120" zoomScaleNormal="120" workbookViewId="0">
      <selection activeCell="B2" sqref="B2:B3"/>
    </sheetView>
  </sheetViews>
  <sheetFormatPr defaultRowHeight="15.75" x14ac:dyDescent="0.25"/>
  <cols>
    <col min="2" max="2" width="46.875" customWidth="1"/>
  </cols>
  <sheetData>
    <row r="2" spans="2:2" ht="45" x14ac:dyDescent="0.25">
      <c r="B2" s="23" t="s">
        <v>61</v>
      </c>
    </row>
    <row r="3" spans="2:2" ht="183" customHeight="1" x14ac:dyDescent="0.25">
      <c r="B3" s="9" t="s">
        <v>78</v>
      </c>
    </row>
    <row r="5" spans="2:2" x14ac:dyDescent="0.25">
      <c r="B5" s="11" t="s">
        <v>103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0000"/>
  </sheetPr>
  <dimension ref="B2:B5"/>
  <sheetViews>
    <sheetView workbookViewId="0">
      <selection activeCell="D3" sqref="D3"/>
    </sheetView>
  </sheetViews>
  <sheetFormatPr defaultRowHeight="15.75" x14ac:dyDescent="0.25"/>
  <cols>
    <col min="2" max="2" width="62.25" customWidth="1"/>
  </cols>
  <sheetData>
    <row r="2" spans="2:2" ht="45" x14ac:dyDescent="0.25">
      <c r="B2" s="23" t="s">
        <v>62</v>
      </c>
    </row>
    <row r="3" spans="2:2" ht="199.5" customHeight="1" x14ac:dyDescent="0.25">
      <c r="B3" s="9" t="s">
        <v>172</v>
      </c>
    </row>
    <row r="5" spans="2:2" x14ac:dyDescent="0.25">
      <c r="B5" s="11" t="s">
        <v>103</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2:G14"/>
  <sheetViews>
    <sheetView workbookViewId="0">
      <selection activeCell="F3" sqref="F3"/>
    </sheetView>
  </sheetViews>
  <sheetFormatPr defaultRowHeight="15.75" x14ac:dyDescent="0.25"/>
  <cols>
    <col min="2" max="2" width="11.625" customWidth="1"/>
    <col min="3" max="3" width="46.875" customWidth="1"/>
    <col min="4" max="4" width="34" customWidth="1"/>
    <col min="6" max="6" width="36.625" customWidth="1"/>
  </cols>
  <sheetData>
    <row r="2" spans="2:7" ht="45" customHeight="1" x14ac:dyDescent="0.25">
      <c r="C2" s="143" t="s">
        <v>63</v>
      </c>
      <c r="D2" s="143"/>
      <c r="E2" s="143"/>
    </row>
    <row r="3" spans="2:7" ht="50.25" customHeight="1" x14ac:dyDescent="0.25">
      <c r="C3" s="124" t="s">
        <v>80</v>
      </c>
      <c r="D3" s="124"/>
      <c r="E3" s="124"/>
    </row>
    <row r="5" spans="2:7" x14ac:dyDescent="0.25">
      <c r="C5" s="28" t="s">
        <v>190</v>
      </c>
      <c r="D5" s="28"/>
    </row>
    <row r="8" spans="2:7" x14ac:dyDescent="0.25">
      <c r="B8" s="24" t="s">
        <v>180</v>
      </c>
      <c r="C8" s="24"/>
      <c r="D8" s="24"/>
      <c r="E8" s="24"/>
      <c r="F8" s="24"/>
      <c r="G8" s="24"/>
    </row>
    <row r="9" spans="2:7" x14ac:dyDescent="0.25">
      <c r="B9" s="14"/>
    </row>
    <row r="10" spans="2:7" ht="18.75" customHeight="1" x14ac:dyDescent="0.25">
      <c r="B10" s="22" t="s">
        <v>188</v>
      </c>
      <c r="C10" s="20" t="s">
        <v>173</v>
      </c>
      <c r="D10" s="20" t="s">
        <v>174</v>
      </c>
      <c r="E10" s="20" t="s">
        <v>175</v>
      </c>
      <c r="F10" s="20" t="s">
        <v>176</v>
      </c>
      <c r="G10" s="20" t="s">
        <v>187</v>
      </c>
    </row>
    <row r="11" spans="2:7" ht="18.75" customHeight="1" x14ac:dyDescent="0.25">
      <c r="B11" s="21">
        <v>1</v>
      </c>
      <c r="C11" s="3" t="s">
        <v>181</v>
      </c>
      <c r="D11" s="3" t="s">
        <v>184</v>
      </c>
      <c r="E11" s="3">
        <v>2018</v>
      </c>
      <c r="F11" s="3" t="s">
        <v>177</v>
      </c>
      <c r="G11" s="26">
        <v>1680</v>
      </c>
    </row>
    <row r="12" spans="2:7" ht="18.75" customHeight="1" x14ac:dyDescent="0.25">
      <c r="B12" s="21">
        <v>2</v>
      </c>
      <c r="C12" s="3" t="s">
        <v>182</v>
      </c>
      <c r="D12" s="3" t="s">
        <v>178</v>
      </c>
      <c r="E12" s="3">
        <v>2022</v>
      </c>
      <c r="F12" s="3" t="s">
        <v>183</v>
      </c>
      <c r="G12" s="26">
        <v>6080</v>
      </c>
    </row>
    <row r="13" spans="2:7" ht="18.75" customHeight="1" x14ac:dyDescent="0.25">
      <c r="B13" s="27">
        <v>3</v>
      </c>
      <c r="C13" s="3" t="s">
        <v>179</v>
      </c>
      <c r="D13" s="3" t="s">
        <v>185</v>
      </c>
      <c r="E13" s="3"/>
      <c r="F13" s="3"/>
      <c r="G13" s="27"/>
    </row>
    <row r="14" spans="2:7" x14ac:dyDescent="0.25">
      <c r="B14" s="29" t="s">
        <v>186</v>
      </c>
      <c r="C14" s="29"/>
      <c r="D14" s="29"/>
      <c r="E14" s="29"/>
      <c r="F14" s="29"/>
      <c r="G14" s="29"/>
    </row>
  </sheetData>
  <mergeCells count="2">
    <mergeCell ref="C2:E2"/>
    <mergeCell ref="C3:E3"/>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0000"/>
  </sheetPr>
  <dimension ref="B2:E3"/>
  <sheetViews>
    <sheetView workbookViewId="0">
      <selection activeCell="F3" sqref="F3"/>
    </sheetView>
  </sheetViews>
  <sheetFormatPr defaultRowHeight="15.75" x14ac:dyDescent="0.25"/>
  <cols>
    <col min="2" max="2" width="49.625" customWidth="1"/>
  </cols>
  <sheetData>
    <row r="2" spans="2:5" ht="45" customHeight="1" x14ac:dyDescent="0.25">
      <c r="B2" s="144" t="s">
        <v>64</v>
      </c>
      <c r="C2" s="144"/>
      <c r="D2" s="144"/>
      <c r="E2" s="144"/>
    </row>
    <row r="3" spans="2:5" ht="243" customHeight="1" x14ac:dyDescent="0.25">
      <c r="B3" s="124" t="s">
        <v>81</v>
      </c>
      <c r="C3" s="124"/>
      <c r="D3" s="124"/>
      <c r="E3" s="124"/>
    </row>
  </sheetData>
  <mergeCells count="2">
    <mergeCell ref="B3:E3"/>
    <mergeCell ref="B2:E2"/>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0000"/>
  </sheetPr>
  <dimension ref="B2:B5"/>
  <sheetViews>
    <sheetView workbookViewId="0">
      <selection activeCell="E8" sqref="E8"/>
    </sheetView>
  </sheetViews>
  <sheetFormatPr defaultRowHeight="15.75" x14ac:dyDescent="0.25"/>
  <cols>
    <col min="2" max="2" width="66.5" customWidth="1"/>
  </cols>
  <sheetData>
    <row r="2" spans="2:2" x14ac:dyDescent="0.25">
      <c r="B2" s="7" t="s">
        <v>66</v>
      </c>
    </row>
    <row r="3" spans="2:2" ht="143.25" customHeight="1" x14ac:dyDescent="0.25">
      <c r="B3" s="2" t="s">
        <v>189</v>
      </c>
    </row>
    <row r="5" spans="2:2" x14ac:dyDescent="0.25">
      <c r="B5" s="11" t="s">
        <v>103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B2:B3"/>
  <sheetViews>
    <sheetView workbookViewId="0">
      <selection activeCell="E3" sqref="E3"/>
    </sheetView>
  </sheetViews>
  <sheetFormatPr defaultRowHeight="15.75" x14ac:dyDescent="0.25"/>
  <cols>
    <col min="2" max="2" width="47.875" customWidth="1"/>
  </cols>
  <sheetData>
    <row r="2" spans="2:2" ht="38.25" x14ac:dyDescent="0.25">
      <c r="B2" s="7" t="s">
        <v>46</v>
      </c>
    </row>
    <row r="3" spans="2:2" ht="293.25" x14ac:dyDescent="0.25">
      <c r="B3" s="3" t="s">
        <v>68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B2:B3"/>
  <sheetViews>
    <sheetView workbookViewId="0">
      <selection activeCell="B2" sqref="B2"/>
    </sheetView>
  </sheetViews>
  <sheetFormatPr defaultRowHeight="15.75" x14ac:dyDescent="0.25"/>
  <cols>
    <col min="2" max="2" width="51.625" customWidth="1"/>
  </cols>
  <sheetData>
    <row r="2" spans="2:2" ht="25.5" x14ac:dyDescent="0.25">
      <c r="B2" s="7" t="s">
        <v>47</v>
      </c>
    </row>
    <row r="3" spans="2:2" ht="51.75" x14ac:dyDescent="0.25">
      <c r="B3" s="2" t="s">
        <v>69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B2:B3"/>
  <sheetViews>
    <sheetView workbookViewId="0">
      <selection activeCell="B5" sqref="B5"/>
    </sheetView>
  </sheetViews>
  <sheetFormatPr defaultRowHeight="15.75" x14ac:dyDescent="0.25"/>
  <cols>
    <col min="2" max="2" width="49.75" customWidth="1"/>
  </cols>
  <sheetData>
    <row r="2" spans="2:2" ht="25.5" x14ac:dyDescent="0.25">
      <c r="B2" s="7" t="s">
        <v>48</v>
      </c>
    </row>
    <row r="3" spans="2:2" ht="39" x14ac:dyDescent="0.25">
      <c r="B3" s="2" t="s">
        <v>70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sheetPr>
  <dimension ref="B2:B5"/>
  <sheetViews>
    <sheetView workbookViewId="0">
      <selection activeCell="B5" sqref="B5"/>
    </sheetView>
  </sheetViews>
  <sheetFormatPr defaultRowHeight="15.75" x14ac:dyDescent="0.25"/>
  <cols>
    <col min="2" max="2" width="53" customWidth="1"/>
  </cols>
  <sheetData>
    <row r="2" spans="2:2" x14ac:dyDescent="0.25">
      <c r="B2" s="10" t="s">
        <v>102</v>
      </c>
    </row>
    <row r="3" spans="2:2" ht="210.75" customHeight="1" x14ac:dyDescent="0.25">
      <c r="B3" s="8" t="s">
        <v>71</v>
      </c>
    </row>
    <row r="5" spans="2:2" x14ac:dyDescent="0.25">
      <c r="B5" s="11" t="s">
        <v>103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E26"/>
  <sheetViews>
    <sheetView topLeftCell="A3" zoomScaleNormal="100" workbookViewId="0">
      <selection activeCell="I8" sqref="I8"/>
    </sheetView>
  </sheetViews>
  <sheetFormatPr defaultRowHeight="15.75" x14ac:dyDescent="0.25"/>
  <cols>
    <col min="2" max="2" width="4.125" customWidth="1"/>
    <col min="3" max="3" width="55.75" customWidth="1"/>
    <col min="4" max="4" width="4.5" customWidth="1"/>
    <col min="5" max="5" width="3.875" customWidth="1"/>
  </cols>
  <sheetData>
    <row r="2" spans="2:5" ht="57.75" customHeight="1" x14ac:dyDescent="0.25">
      <c r="B2" s="123" t="s">
        <v>49</v>
      </c>
      <c r="C2" s="123"/>
      <c r="D2" s="123"/>
      <c r="E2" s="123"/>
    </row>
    <row r="3" spans="2:5" ht="165" customHeight="1" x14ac:dyDescent="0.25">
      <c r="B3" s="124" t="s">
        <v>72</v>
      </c>
      <c r="C3" s="124"/>
      <c r="D3" s="124"/>
      <c r="E3" s="124"/>
    </row>
    <row r="6" spans="2:5" ht="32.25" customHeight="1" x14ac:dyDescent="0.25">
      <c r="B6" s="122" t="s">
        <v>112</v>
      </c>
      <c r="C6" s="122"/>
      <c r="D6" s="122"/>
      <c r="E6" s="122"/>
    </row>
    <row r="7" spans="2:5" x14ac:dyDescent="0.25">
      <c r="B7" s="14"/>
      <c r="C7" s="13"/>
      <c r="D7" s="13"/>
      <c r="E7" s="13"/>
    </row>
    <row r="8" spans="2:5" x14ac:dyDescent="0.25">
      <c r="B8" s="15"/>
      <c r="C8" s="15" t="s">
        <v>113</v>
      </c>
      <c r="D8" s="15" t="s">
        <v>104</v>
      </c>
      <c r="E8" s="15" t="s">
        <v>125</v>
      </c>
    </row>
    <row r="9" spans="2:5" x14ac:dyDescent="0.25">
      <c r="B9" s="16" t="s">
        <v>105</v>
      </c>
      <c r="C9" s="17" t="s">
        <v>114</v>
      </c>
      <c r="D9" s="16" t="s">
        <v>106</v>
      </c>
      <c r="E9" s="16"/>
    </row>
    <row r="10" spans="2:5" ht="26.25" x14ac:dyDescent="0.25">
      <c r="B10" s="18">
        <v>1</v>
      </c>
      <c r="C10" s="19" t="s">
        <v>126</v>
      </c>
      <c r="D10" s="16">
        <v>1</v>
      </c>
      <c r="E10" s="16"/>
    </row>
    <row r="11" spans="2:5" x14ac:dyDescent="0.25">
      <c r="B11" s="18"/>
      <c r="C11" s="19" t="s">
        <v>123</v>
      </c>
      <c r="D11" s="16"/>
      <c r="E11" s="16"/>
    </row>
    <row r="12" spans="2:5" x14ac:dyDescent="0.25">
      <c r="B12" s="17" t="s">
        <v>107</v>
      </c>
      <c r="C12" s="17" t="s">
        <v>115</v>
      </c>
      <c r="D12" s="16" t="s">
        <v>106</v>
      </c>
      <c r="E12" s="16"/>
    </row>
    <row r="13" spans="2:5" ht="26.25" x14ac:dyDescent="0.25">
      <c r="B13" s="18">
        <v>1</v>
      </c>
      <c r="C13" s="19" t="s">
        <v>118</v>
      </c>
      <c r="D13" s="16">
        <v>1</v>
      </c>
      <c r="E13" s="16"/>
    </row>
    <row r="14" spans="2:5" ht="28.5" customHeight="1" x14ac:dyDescent="0.25">
      <c r="B14" s="18"/>
      <c r="C14" s="19" t="s">
        <v>127</v>
      </c>
      <c r="D14" s="16"/>
      <c r="E14" s="16"/>
    </row>
    <row r="15" spans="2:5" x14ac:dyDescent="0.25">
      <c r="B15" s="17" t="s">
        <v>108</v>
      </c>
      <c r="C15" s="17" t="s">
        <v>116</v>
      </c>
      <c r="D15" s="16" t="s">
        <v>106</v>
      </c>
      <c r="E15" s="16"/>
    </row>
    <row r="16" spans="2:5" ht="26.25" x14ac:dyDescent="0.25">
      <c r="B16" s="18">
        <v>1</v>
      </c>
      <c r="C16" s="19" t="s">
        <v>117</v>
      </c>
      <c r="D16" s="16">
        <v>1</v>
      </c>
      <c r="E16" s="16"/>
    </row>
    <row r="17" spans="2:5" x14ac:dyDescent="0.25">
      <c r="B17" s="18"/>
      <c r="C17" s="19" t="s">
        <v>122</v>
      </c>
      <c r="D17" s="16"/>
      <c r="E17" s="16"/>
    </row>
    <row r="18" spans="2:5" x14ac:dyDescent="0.25">
      <c r="B18" s="17" t="s">
        <v>109</v>
      </c>
      <c r="C18" s="17" t="s">
        <v>119</v>
      </c>
      <c r="D18" s="16" t="s">
        <v>106</v>
      </c>
      <c r="E18" s="16"/>
    </row>
    <row r="19" spans="2:5" ht="26.25" x14ac:dyDescent="0.25">
      <c r="B19" s="16">
        <v>1</v>
      </c>
      <c r="C19" s="19" t="s">
        <v>120</v>
      </c>
      <c r="D19" s="16">
        <v>15</v>
      </c>
      <c r="E19" s="16"/>
    </row>
    <row r="20" spans="2:5" ht="26.25" x14ac:dyDescent="0.25">
      <c r="B20" s="16"/>
      <c r="C20" s="19" t="s">
        <v>192</v>
      </c>
      <c r="D20" s="16"/>
      <c r="E20" s="16"/>
    </row>
    <row r="21" spans="2:5" x14ac:dyDescent="0.25">
      <c r="B21" s="17" t="s">
        <v>110</v>
      </c>
      <c r="C21" s="17" t="s">
        <v>121</v>
      </c>
      <c r="D21" s="16" t="s">
        <v>106</v>
      </c>
      <c r="E21" s="16"/>
    </row>
    <row r="22" spans="2:5" ht="26.25" x14ac:dyDescent="0.25">
      <c r="B22" s="128">
        <v>1</v>
      </c>
      <c r="C22" s="17" t="s">
        <v>111</v>
      </c>
      <c r="D22" s="129"/>
      <c r="E22" s="129"/>
    </row>
    <row r="23" spans="2:5" ht="26.25" x14ac:dyDescent="0.25">
      <c r="B23" s="128"/>
      <c r="C23" s="19" t="s">
        <v>193</v>
      </c>
      <c r="D23" s="129"/>
      <c r="E23" s="129"/>
    </row>
    <row r="24" spans="2:5" x14ac:dyDescent="0.25">
      <c r="B24" s="125" t="s">
        <v>194</v>
      </c>
      <c r="C24" s="126"/>
      <c r="D24" s="126"/>
      <c r="E24" s="126"/>
    </row>
    <row r="25" spans="2:5" x14ac:dyDescent="0.25">
      <c r="B25" s="127" t="s">
        <v>124</v>
      </c>
      <c r="C25" s="127"/>
      <c r="D25" s="127"/>
      <c r="E25" s="127"/>
    </row>
    <row r="26" spans="2:5" x14ac:dyDescent="0.25">
      <c r="B26" s="12"/>
    </row>
  </sheetData>
  <mergeCells count="8">
    <mergeCell ref="B6:E6"/>
    <mergeCell ref="B2:E2"/>
    <mergeCell ref="B3:E3"/>
    <mergeCell ref="B24:E24"/>
    <mergeCell ref="B25:E25"/>
    <mergeCell ref="B22:B23"/>
    <mergeCell ref="D22:D23"/>
    <mergeCell ref="E22:E23"/>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L46"/>
  <sheetViews>
    <sheetView zoomScale="110" zoomScaleNormal="110" workbookViewId="0">
      <selection activeCell="L5" sqref="L5"/>
    </sheetView>
  </sheetViews>
  <sheetFormatPr defaultRowHeight="15.75" x14ac:dyDescent="0.25"/>
  <cols>
    <col min="1" max="1" width="9" style="30"/>
    <col min="2" max="2" width="4.75" style="30" customWidth="1"/>
    <col min="3" max="3" width="23.875" style="30" customWidth="1"/>
    <col min="4" max="8" width="8.375" style="30" customWidth="1"/>
    <col min="9" max="9" width="7.625" style="30" customWidth="1"/>
    <col min="10" max="10" width="8" style="30" customWidth="1"/>
    <col min="11" max="16384" width="9" style="30"/>
  </cols>
  <sheetData>
    <row r="2" spans="3:12" ht="33.75" customHeight="1" x14ac:dyDescent="0.25">
      <c r="C2" s="132" t="s">
        <v>235</v>
      </c>
      <c r="D2" s="132"/>
      <c r="E2" s="132"/>
      <c r="F2" s="132"/>
      <c r="G2" s="132"/>
      <c r="H2" s="132"/>
    </row>
    <row r="3" spans="3:12" ht="57.75" customHeight="1" x14ac:dyDescent="0.25">
      <c r="C3" s="131" t="s">
        <v>74</v>
      </c>
      <c r="D3" s="131"/>
      <c r="E3" s="131"/>
      <c r="F3" s="131"/>
      <c r="G3" s="131"/>
      <c r="H3" s="131"/>
    </row>
    <row r="5" spans="3:12" ht="35.25" customHeight="1" x14ac:dyDescent="0.25">
      <c r="C5" s="130" t="s">
        <v>236</v>
      </c>
      <c r="D5" s="130"/>
      <c r="E5" s="130"/>
      <c r="F5" s="130"/>
      <c r="G5" s="130"/>
      <c r="H5" s="130"/>
    </row>
    <row r="7" spans="3:12" ht="16.5" x14ac:dyDescent="0.25">
      <c r="C7" s="138" t="s">
        <v>237</v>
      </c>
      <c r="D7" s="139"/>
      <c r="E7" s="139"/>
      <c r="F7" s="139"/>
      <c r="G7" s="139"/>
      <c r="H7" s="139"/>
      <c r="I7" s="139"/>
      <c r="J7" s="139"/>
      <c r="K7" s="139"/>
      <c r="L7" s="140"/>
    </row>
    <row r="8" spans="3:12" x14ac:dyDescent="0.25">
      <c r="C8" s="53" t="s">
        <v>139</v>
      </c>
      <c r="D8" s="53">
        <v>2015</v>
      </c>
      <c r="E8" s="53">
        <v>2016</v>
      </c>
      <c r="F8" s="53">
        <v>2017</v>
      </c>
      <c r="G8" s="53">
        <v>2018</v>
      </c>
      <c r="H8" s="53">
        <v>2019</v>
      </c>
      <c r="I8" s="53">
        <v>2020</v>
      </c>
      <c r="J8" s="53">
        <v>2021</v>
      </c>
      <c r="K8" s="53">
        <v>2022</v>
      </c>
      <c r="L8" s="53">
        <v>2023</v>
      </c>
    </row>
    <row r="9" spans="3:12" ht="26.25" x14ac:dyDescent="0.25">
      <c r="C9" s="53" t="s">
        <v>207</v>
      </c>
      <c r="D9" s="54"/>
      <c r="E9" s="55"/>
      <c r="F9" s="55"/>
      <c r="G9" s="55"/>
      <c r="H9" s="55"/>
      <c r="I9" s="55"/>
      <c r="J9" s="55"/>
      <c r="K9" s="55"/>
      <c r="L9" s="56"/>
    </row>
    <row r="10" spans="3:12" x14ac:dyDescent="0.25">
      <c r="C10" s="57" t="s">
        <v>129</v>
      </c>
      <c r="D10" s="58">
        <v>176579</v>
      </c>
      <c r="E10" s="58">
        <v>177655</v>
      </c>
      <c r="F10" s="58">
        <v>178850</v>
      </c>
      <c r="G10" s="58">
        <v>179314</v>
      </c>
      <c r="H10" s="59">
        <v>183041</v>
      </c>
      <c r="I10" s="59">
        <v>197857</v>
      </c>
      <c r="J10" s="59">
        <v>7847</v>
      </c>
      <c r="K10" s="59">
        <v>12701</v>
      </c>
      <c r="L10" s="59">
        <v>2366</v>
      </c>
    </row>
    <row r="11" spans="3:12" x14ac:dyDescent="0.25">
      <c r="C11" s="57" t="s">
        <v>130</v>
      </c>
      <c r="D11" s="58">
        <v>5409</v>
      </c>
      <c r="E11" s="58">
        <v>6180</v>
      </c>
      <c r="F11" s="58">
        <v>4303</v>
      </c>
      <c r="G11" s="58">
        <v>2371</v>
      </c>
      <c r="H11" s="60">
        <v>613</v>
      </c>
      <c r="I11" s="59">
        <v>2622</v>
      </c>
      <c r="J11" s="59">
        <v>5480</v>
      </c>
      <c r="K11" s="59">
        <v>6182</v>
      </c>
      <c r="L11" s="59">
        <v>4345</v>
      </c>
    </row>
    <row r="12" spans="3:12" x14ac:dyDescent="0.25">
      <c r="C12" s="57" t="s">
        <v>138</v>
      </c>
      <c r="D12" s="58">
        <v>13921</v>
      </c>
      <c r="E12" s="58">
        <v>12426</v>
      </c>
      <c r="F12" s="58">
        <v>7671</v>
      </c>
      <c r="G12" s="58">
        <v>7502</v>
      </c>
      <c r="H12" s="59">
        <v>11570</v>
      </c>
      <c r="I12" s="59">
        <v>30374</v>
      </c>
      <c r="J12" s="59">
        <v>28587</v>
      </c>
      <c r="K12" s="59">
        <v>33195</v>
      </c>
      <c r="L12" s="59">
        <v>31557</v>
      </c>
    </row>
    <row r="13" spans="3:12" x14ac:dyDescent="0.25">
      <c r="C13" s="57" t="s">
        <v>131</v>
      </c>
      <c r="D13" s="58">
        <v>976</v>
      </c>
      <c r="E13" s="58">
        <v>969</v>
      </c>
      <c r="F13" s="61">
        <v>589</v>
      </c>
      <c r="G13" s="61">
        <v>266</v>
      </c>
      <c r="H13" s="60">
        <v>78</v>
      </c>
      <c r="I13" s="60">
        <v>153</v>
      </c>
      <c r="J13" s="60">
        <v>199</v>
      </c>
      <c r="K13" s="60">
        <v>529</v>
      </c>
      <c r="L13" s="60">
        <v>282</v>
      </c>
    </row>
    <row r="14" spans="3:12" x14ac:dyDescent="0.25">
      <c r="C14" s="57" t="s">
        <v>132</v>
      </c>
      <c r="D14" s="58">
        <v>6552</v>
      </c>
      <c r="E14" s="58">
        <v>4433</v>
      </c>
      <c r="F14" s="58">
        <v>2619</v>
      </c>
      <c r="G14" s="58">
        <v>1367</v>
      </c>
      <c r="H14" s="60">
        <v>879</v>
      </c>
      <c r="I14" s="59">
        <v>1985</v>
      </c>
      <c r="J14" s="59">
        <v>3030</v>
      </c>
      <c r="K14" s="59">
        <v>1841</v>
      </c>
      <c r="L14" s="59">
        <v>1003</v>
      </c>
    </row>
    <row r="15" spans="3:12" x14ac:dyDescent="0.25">
      <c r="C15" s="57" t="s">
        <v>134</v>
      </c>
      <c r="D15" s="58">
        <v>534</v>
      </c>
      <c r="E15" s="58">
        <v>56</v>
      </c>
      <c r="F15" s="61">
        <v>83</v>
      </c>
      <c r="G15" s="61">
        <v>27</v>
      </c>
      <c r="H15" s="60">
        <v>8</v>
      </c>
      <c r="I15" s="60">
        <v>2</v>
      </c>
      <c r="J15" s="60">
        <v>19</v>
      </c>
      <c r="K15" s="60">
        <v>39</v>
      </c>
      <c r="L15" s="60">
        <v>13</v>
      </c>
    </row>
    <row r="16" spans="3:12" x14ac:dyDescent="0.25">
      <c r="C16" s="57" t="s">
        <v>133</v>
      </c>
      <c r="D16" s="58">
        <v>118</v>
      </c>
      <c r="E16" s="58">
        <v>37</v>
      </c>
      <c r="F16" s="61">
        <v>38</v>
      </c>
      <c r="G16" s="61">
        <v>67</v>
      </c>
      <c r="H16" s="60">
        <v>32</v>
      </c>
      <c r="I16" s="60">
        <v>56</v>
      </c>
      <c r="J16" s="60">
        <v>33</v>
      </c>
      <c r="K16" s="60">
        <v>38</v>
      </c>
      <c r="L16" s="60">
        <v>17</v>
      </c>
    </row>
    <row r="17" spans="3:12" x14ac:dyDescent="0.25">
      <c r="C17" s="57" t="s">
        <v>135</v>
      </c>
      <c r="D17" s="58">
        <v>614</v>
      </c>
      <c r="E17" s="58">
        <v>842</v>
      </c>
      <c r="F17" s="61">
        <v>721</v>
      </c>
      <c r="G17" s="61">
        <v>867</v>
      </c>
      <c r="H17" s="59">
        <v>1043</v>
      </c>
      <c r="I17" s="59">
        <v>3989</v>
      </c>
      <c r="J17" s="59">
        <v>2571</v>
      </c>
      <c r="K17" s="59">
        <v>3813</v>
      </c>
      <c r="L17" s="59">
        <v>2353</v>
      </c>
    </row>
    <row r="18" spans="3:12" x14ac:dyDescent="0.25">
      <c r="C18" s="57" t="s">
        <v>136</v>
      </c>
      <c r="D18" s="58">
        <v>257</v>
      </c>
      <c r="E18" s="58">
        <v>226</v>
      </c>
      <c r="F18" s="61">
        <v>346</v>
      </c>
      <c r="G18" s="61">
        <v>393</v>
      </c>
      <c r="H18" s="60">
        <v>166</v>
      </c>
      <c r="I18" s="59">
        <v>1061</v>
      </c>
      <c r="J18" s="59">
        <v>2402</v>
      </c>
      <c r="K18" s="59">
        <v>2573</v>
      </c>
      <c r="L18" s="60">
        <v>875</v>
      </c>
    </row>
    <row r="19" spans="3:12" x14ac:dyDescent="0.25">
      <c r="C19" s="62" t="s">
        <v>212</v>
      </c>
      <c r="D19" s="63">
        <f>SUM(D10:D18)</f>
        <v>204960</v>
      </c>
      <c r="E19" s="63">
        <f t="shared" ref="E19:L19" si="0">SUM(E10:E18)</f>
        <v>202824</v>
      </c>
      <c r="F19" s="63">
        <f t="shared" si="0"/>
        <v>195220</v>
      </c>
      <c r="G19" s="63">
        <f t="shared" si="0"/>
        <v>192174</v>
      </c>
      <c r="H19" s="63">
        <f t="shared" si="0"/>
        <v>197430</v>
      </c>
      <c r="I19" s="63">
        <f t="shared" si="0"/>
        <v>238099</v>
      </c>
      <c r="J19" s="63">
        <f t="shared" si="0"/>
        <v>50168</v>
      </c>
      <c r="K19" s="63">
        <f t="shared" si="0"/>
        <v>60911</v>
      </c>
      <c r="L19" s="63">
        <f t="shared" si="0"/>
        <v>42811</v>
      </c>
    </row>
    <row r="20" spans="3:12" x14ac:dyDescent="0.25">
      <c r="C20" s="57"/>
      <c r="D20" s="64"/>
      <c r="E20" s="65"/>
      <c r="F20" s="66"/>
      <c r="G20" s="66"/>
      <c r="H20" s="67"/>
      <c r="I20" s="68"/>
      <c r="J20" s="68"/>
      <c r="K20" s="68"/>
      <c r="L20" s="69"/>
    </row>
    <row r="21" spans="3:12" x14ac:dyDescent="0.25">
      <c r="C21" s="70" t="s">
        <v>208</v>
      </c>
      <c r="D21" s="71"/>
      <c r="E21" s="72"/>
      <c r="F21" s="73"/>
      <c r="G21" s="73"/>
      <c r="H21" s="74"/>
      <c r="I21" s="74"/>
      <c r="J21" s="74"/>
      <c r="K21" s="74"/>
      <c r="L21" s="75"/>
    </row>
    <row r="22" spans="3:12" x14ac:dyDescent="0.25">
      <c r="C22" s="57" t="s">
        <v>209</v>
      </c>
      <c r="D22" s="76" t="s">
        <v>148</v>
      </c>
      <c r="E22" s="76" t="s">
        <v>148</v>
      </c>
      <c r="F22" s="77" t="s">
        <v>148</v>
      </c>
      <c r="G22" s="77" t="s">
        <v>148</v>
      </c>
      <c r="H22" s="41" t="s">
        <v>148</v>
      </c>
      <c r="I22" s="78" t="s">
        <v>148</v>
      </c>
      <c r="J22" s="60" t="s">
        <v>198</v>
      </c>
      <c r="K22" s="60" t="s">
        <v>198</v>
      </c>
      <c r="L22" s="59">
        <v>191880</v>
      </c>
    </row>
    <row r="23" spans="3:12" x14ac:dyDescent="0.25">
      <c r="C23" s="57" t="s">
        <v>210</v>
      </c>
      <c r="D23" s="58" t="s">
        <v>148</v>
      </c>
      <c r="E23" s="58" t="s">
        <v>148</v>
      </c>
      <c r="F23" s="61" t="s">
        <v>148</v>
      </c>
      <c r="G23" s="61" t="s">
        <v>148</v>
      </c>
      <c r="H23" s="41" t="s">
        <v>148</v>
      </c>
      <c r="I23" s="78" t="s">
        <v>148</v>
      </c>
      <c r="J23" s="60" t="s">
        <v>198</v>
      </c>
      <c r="K23" s="60" t="s">
        <v>198</v>
      </c>
      <c r="L23" s="59">
        <v>15300</v>
      </c>
    </row>
    <row r="24" spans="3:12" x14ac:dyDescent="0.25">
      <c r="C24" s="57" t="s">
        <v>211</v>
      </c>
      <c r="D24" s="58" t="s">
        <v>148</v>
      </c>
      <c r="E24" s="58" t="s">
        <v>148</v>
      </c>
      <c r="F24" s="61" t="s">
        <v>148</v>
      </c>
      <c r="G24" s="61" t="s">
        <v>148</v>
      </c>
      <c r="H24" s="41" t="s">
        <v>148</v>
      </c>
      <c r="I24" s="78" t="s">
        <v>148</v>
      </c>
      <c r="J24" s="60" t="s">
        <v>198</v>
      </c>
      <c r="K24" s="60" t="s">
        <v>198</v>
      </c>
      <c r="L24" s="59">
        <v>24962</v>
      </c>
    </row>
    <row r="25" spans="3:12" x14ac:dyDescent="0.25">
      <c r="C25" s="62" t="s">
        <v>212</v>
      </c>
      <c r="D25" s="58" t="s">
        <v>148</v>
      </c>
      <c r="E25" s="58" t="s">
        <v>148</v>
      </c>
      <c r="F25" s="61" t="s">
        <v>148</v>
      </c>
      <c r="G25" s="61" t="s">
        <v>148</v>
      </c>
      <c r="H25" s="79" t="s">
        <v>148</v>
      </c>
      <c r="I25" s="78" t="s">
        <v>148</v>
      </c>
      <c r="J25" s="80">
        <v>178062</v>
      </c>
      <c r="K25" s="80">
        <v>205599</v>
      </c>
      <c r="L25" s="80">
        <v>232142</v>
      </c>
    </row>
    <row r="26" spans="3:12" x14ac:dyDescent="0.25">
      <c r="C26" s="57"/>
      <c r="D26" s="81"/>
      <c r="E26" s="82"/>
      <c r="F26" s="83"/>
      <c r="G26" s="83"/>
      <c r="H26" s="84"/>
      <c r="I26" s="85"/>
      <c r="J26" s="85"/>
      <c r="K26" s="85"/>
      <c r="L26" s="86"/>
    </row>
    <row r="27" spans="3:12" x14ac:dyDescent="0.25">
      <c r="C27" s="62" t="s">
        <v>137</v>
      </c>
      <c r="D27" s="63">
        <f>SUM(D10:D18)</f>
        <v>204960</v>
      </c>
      <c r="E27" s="63">
        <f>SUM(E10:E18)</f>
        <v>202824</v>
      </c>
      <c r="F27" s="63">
        <v>195220</v>
      </c>
      <c r="G27" s="63">
        <v>192174</v>
      </c>
      <c r="H27" s="63">
        <f>H19</f>
        <v>197430</v>
      </c>
      <c r="I27" s="63">
        <f>I19</f>
        <v>238099</v>
      </c>
      <c r="J27" s="63">
        <f>J19+J25</f>
        <v>228230</v>
      </c>
      <c r="K27" s="63">
        <f t="shared" ref="K27:L27" si="1">K19+K25</f>
        <v>266510</v>
      </c>
      <c r="L27" s="63">
        <f t="shared" si="1"/>
        <v>274953</v>
      </c>
    </row>
    <row r="28" spans="3:12" x14ac:dyDescent="0.25">
      <c r="C28" s="137" t="s">
        <v>128</v>
      </c>
      <c r="D28" s="137"/>
      <c r="E28" s="137"/>
      <c r="F28" s="137"/>
      <c r="G28" s="137"/>
      <c r="H28" s="137"/>
      <c r="I28" s="137"/>
      <c r="J28" s="137"/>
    </row>
    <row r="29" spans="3:12" x14ac:dyDescent="0.25">
      <c r="C29" s="87" t="s">
        <v>215</v>
      </c>
      <c r="D29" s="88" t="s">
        <v>216</v>
      </c>
      <c r="E29" s="87"/>
      <c r="F29" s="89"/>
      <c r="G29" s="89"/>
      <c r="H29" s="89"/>
      <c r="I29" s="89"/>
      <c r="J29" s="89"/>
    </row>
    <row r="30" spans="3:12" x14ac:dyDescent="0.25">
      <c r="C30" s="87" t="s">
        <v>234</v>
      </c>
      <c r="D30" s="88"/>
      <c r="E30" s="87"/>
      <c r="F30" s="89"/>
      <c r="G30" s="89"/>
      <c r="H30" s="89"/>
      <c r="I30" s="89"/>
      <c r="J30" s="89"/>
    </row>
    <row r="31" spans="3:12" x14ac:dyDescent="0.25">
      <c r="C31" s="90" t="s">
        <v>213</v>
      </c>
      <c r="D31" s="91"/>
      <c r="E31" s="91"/>
      <c r="F31" s="91"/>
      <c r="G31" s="91"/>
      <c r="H31" s="91"/>
    </row>
    <row r="32" spans="3:12" x14ac:dyDescent="0.25">
      <c r="C32" s="92"/>
      <c r="D32" s="92"/>
      <c r="E32" s="92"/>
    </row>
    <row r="33" spans="2:9" x14ac:dyDescent="0.25">
      <c r="C33" s="92"/>
      <c r="D33" s="92"/>
      <c r="E33" s="92"/>
    </row>
    <row r="34" spans="2:9" x14ac:dyDescent="0.25">
      <c r="C34" s="92"/>
      <c r="D34" s="92"/>
      <c r="E34" s="92"/>
    </row>
    <row r="35" spans="2:9" x14ac:dyDescent="0.25">
      <c r="B35" s="136" t="s">
        <v>151</v>
      </c>
      <c r="C35" s="136"/>
      <c r="D35" s="136"/>
      <c r="E35" s="136"/>
      <c r="F35" s="136"/>
      <c r="G35" s="136"/>
      <c r="H35" s="136"/>
      <c r="I35" s="93"/>
    </row>
    <row r="36" spans="2:9" ht="26.25" x14ac:dyDescent="0.25">
      <c r="B36" s="94" t="s">
        <v>140</v>
      </c>
      <c r="C36" s="94" t="s">
        <v>141</v>
      </c>
      <c r="D36" s="95">
        <v>2017</v>
      </c>
      <c r="E36" s="95">
        <v>2018</v>
      </c>
      <c r="F36" s="95">
        <v>2019</v>
      </c>
      <c r="G36" s="95">
        <v>2020</v>
      </c>
      <c r="H36" s="95">
        <v>2021</v>
      </c>
    </row>
    <row r="37" spans="2:9" x14ac:dyDescent="0.25">
      <c r="B37" s="57">
        <v>1</v>
      </c>
      <c r="C37" s="47" t="s">
        <v>142</v>
      </c>
      <c r="D37" s="46">
        <v>807</v>
      </c>
      <c r="E37" s="46">
        <v>987</v>
      </c>
      <c r="F37" s="96">
        <v>1319</v>
      </c>
      <c r="G37" s="96">
        <v>1198</v>
      </c>
      <c r="H37" s="96">
        <v>1178</v>
      </c>
    </row>
    <row r="38" spans="2:9" ht="26.25" x14ac:dyDescent="0.25">
      <c r="B38" s="57">
        <v>2</v>
      </c>
      <c r="C38" s="47" t="s">
        <v>143</v>
      </c>
      <c r="D38" s="46">
        <v>180</v>
      </c>
      <c r="E38" s="46">
        <v>220</v>
      </c>
      <c r="F38" s="46">
        <v>299</v>
      </c>
      <c r="G38" s="46">
        <v>213</v>
      </c>
      <c r="H38" s="46">
        <v>135</v>
      </c>
    </row>
    <row r="39" spans="2:9" x14ac:dyDescent="0.25">
      <c r="B39" s="57">
        <v>3</v>
      </c>
      <c r="C39" s="47" t="s">
        <v>152</v>
      </c>
      <c r="D39" s="61">
        <v>95</v>
      </c>
      <c r="E39" s="61">
        <v>434</v>
      </c>
      <c r="F39" s="61">
        <v>200</v>
      </c>
      <c r="G39" s="61">
        <v>124</v>
      </c>
      <c r="H39" s="61">
        <v>84</v>
      </c>
    </row>
    <row r="40" spans="2:9" ht="26.25" x14ac:dyDescent="0.25">
      <c r="B40" s="57" t="s">
        <v>144</v>
      </c>
      <c r="C40" s="47" t="s">
        <v>145</v>
      </c>
      <c r="D40" s="46">
        <v>277</v>
      </c>
      <c r="E40" s="46">
        <v>491</v>
      </c>
      <c r="F40" s="46">
        <v>514</v>
      </c>
      <c r="G40" s="46">
        <v>430</v>
      </c>
      <c r="H40" s="46">
        <v>506</v>
      </c>
    </row>
    <row r="41" spans="2:9" ht="26.25" x14ac:dyDescent="0.25">
      <c r="B41" s="57" t="s">
        <v>146</v>
      </c>
      <c r="C41" s="47" t="s">
        <v>147</v>
      </c>
      <c r="D41" s="46" t="s">
        <v>148</v>
      </c>
      <c r="E41" s="46" t="s">
        <v>148</v>
      </c>
      <c r="F41" s="46" t="s">
        <v>148</v>
      </c>
      <c r="G41" s="46" t="s">
        <v>148</v>
      </c>
      <c r="H41" s="46" t="s">
        <v>148</v>
      </c>
    </row>
    <row r="42" spans="2:9" ht="26.25" x14ac:dyDescent="0.25">
      <c r="B42" s="57">
        <v>5</v>
      </c>
      <c r="C42" s="47" t="s">
        <v>153</v>
      </c>
      <c r="D42" s="58">
        <v>1505</v>
      </c>
      <c r="E42" s="58">
        <v>2306</v>
      </c>
      <c r="F42" s="58">
        <v>2820</v>
      </c>
      <c r="G42" s="58">
        <v>1999</v>
      </c>
      <c r="H42" s="61">
        <v>1730</v>
      </c>
    </row>
    <row r="43" spans="2:9" ht="26.25" x14ac:dyDescent="0.25">
      <c r="B43" s="57">
        <v>6</v>
      </c>
      <c r="C43" s="47" t="s">
        <v>149</v>
      </c>
      <c r="D43" s="46">
        <v>873</v>
      </c>
      <c r="E43" s="46">
        <v>306</v>
      </c>
      <c r="F43" s="46">
        <v>278</v>
      </c>
      <c r="G43" s="46">
        <v>276</v>
      </c>
      <c r="H43" s="46">
        <v>406</v>
      </c>
    </row>
    <row r="44" spans="2:9" x14ac:dyDescent="0.25">
      <c r="B44" s="134" t="s">
        <v>137</v>
      </c>
      <c r="C44" s="135"/>
      <c r="D44" s="58">
        <v>3737</v>
      </c>
      <c r="E44" s="58">
        <v>4744</v>
      </c>
      <c r="F44" s="58">
        <v>5430</v>
      </c>
      <c r="G44" s="58">
        <v>4240</v>
      </c>
      <c r="H44" s="58">
        <v>4039</v>
      </c>
    </row>
    <row r="45" spans="2:9" x14ac:dyDescent="0.25">
      <c r="B45" s="133" t="s">
        <v>150</v>
      </c>
      <c r="C45" s="133"/>
      <c r="D45" s="133"/>
      <c r="E45" s="133"/>
      <c r="F45" s="133"/>
      <c r="G45" s="133"/>
      <c r="H45" s="133"/>
    </row>
    <row r="46" spans="2:9" x14ac:dyDescent="0.25">
      <c r="C46" s="97"/>
    </row>
  </sheetData>
  <mergeCells count="8">
    <mergeCell ref="C5:H5"/>
    <mergeCell ref="C3:H3"/>
    <mergeCell ref="C2:H2"/>
    <mergeCell ref="B45:H45"/>
    <mergeCell ref="B44:C44"/>
    <mergeCell ref="B35:H35"/>
    <mergeCell ref="C28:J28"/>
    <mergeCell ref="C7:L7"/>
  </mergeCells>
  <hyperlinks>
    <hyperlink ref="D29" r:id="rId1" xr:uid="{DA3E43E6-6749-4F67-BBDD-60B456CF2282}"/>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3:I80"/>
  <sheetViews>
    <sheetView tabSelected="1" topLeftCell="A62" zoomScale="90" zoomScaleNormal="90" workbookViewId="0">
      <selection activeCell="L72" sqref="L72"/>
    </sheetView>
  </sheetViews>
  <sheetFormatPr defaultRowHeight="15.75" x14ac:dyDescent="0.25"/>
  <cols>
    <col min="1" max="1" width="9" style="30"/>
    <col min="2" max="2" width="60.75" style="30" customWidth="1"/>
    <col min="3" max="3" width="9" style="30" customWidth="1"/>
    <col min="4" max="4" width="8.5" style="30" customWidth="1"/>
    <col min="5" max="7" width="10.5" style="30" bestFit="1" customWidth="1"/>
    <col min="8" max="16384" width="9" style="30"/>
  </cols>
  <sheetData>
    <row r="3" spans="2:9" x14ac:dyDescent="0.25">
      <c r="B3" s="52" t="s">
        <v>50</v>
      </c>
      <c r="C3" s="52"/>
      <c r="D3" s="52"/>
    </row>
    <row r="4" spans="2:9" ht="90" customHeight="1" x14ac:dyDescent="0.25">
      <c r="B4" s="131" t="s">
        <v>76</v>
      </c>
      <c r="C4" s="131"/>
      <c r="D4" s="131"/>
    </row>
    <row r="6" spans="2:9" x14ac:dyDescent="0.25">
      <c r="B6" s="30" t="s">
        <v>101</v>
      </c>
    </row>
    <row r="9" spans="2:9" x14ac:dyDescent="0.25">
      <c r="B9" s="138" t="s">
        <v>165</v>
      </c>
      <c r="C9" s="139"/>
      <c r="D9" s="139"/>
      <c r="E9" s="139"/>
      <c r="F9" s="139"/>
      <c r="G9" s="139"/>
      <c r="H9" s="139"/>
      <c r="I9" s="140"/>
    </row>
    <row r="10" spans="2:9" x14ac:dyDescent="0.25">
      <c r="B10" s="98" t="s">
        <v>164</v>
      </c>
      <c r="C10" s="98">
        <v>2015</v>
      </c>
      <c r="D10" s="98">
        <v>2016</v>
      </c>
      <c r="E10" s="53">
        <v>2017</v>
      </c>
      <c r="F10" s="53">
        <v>2018</v>
      </c>
      <c r="G10" s="53">
        <v>2019</v>
      </c>
      <c r="H10" s="53">
        <v>2020</v>
      </c>
      <c r="I10" s="53">
        <v>2021</v>
      </c>
    </row>
    <row r="11" spans="2:9" x14ac:dyDescent="0.25">
      <c r="B11" s="99" t="s">
        <v>154</v>
      </c>
      <c r="C11" s="100">
        <v>113905</v>
      </c>
      <c r="D11" s="101">
        <v>0</v>
      </c>
      <c r="E11" s="58">
        <v>70970</v>
      </c>
      <c r="F11" s="58">
        <v>70360</v>
      </c>
      <c r="G11" s="100">
        <v>43930</v>
      </c>
      <c r="H11" s="61">
        <v>0</v>
      </c>
      <c r="I11" s="58">
        <v>50370</v>
      </c>
    </row>
    <row r="12" spans="2:9" x14ac:dyDescent="0.25">
      <c r="B12" s="99" t="s">
        <v>155</v>
      </c>
      <c r="C12" s="101">
        <v>0</v>
      </c>
      <c r="D12" s="100">
        <v>65070</v>
      </c>
      <c r="E12" s="58">
        <v>23580</v>
      </c>
      <c r="F12" s="58">
        <v>46054</v>
      </c>
      <c r="G12" s="100">
        <v>10398</v>
      </c>
      <c r="H12" s="58">
        <v>17525</v>
      </c>
      <c r="I12" s="58">
        <v>73940</v>
      </c>
    </row>
    <row r="13" spans="2:9" x14ac:dyDescent="0.25">
      <c r="B13" s="99" t="s">
        <v>156</v>
      </c>
      <c r="C13" s="100">
        <v>180100</v>
      </c>
      <c r="D13" s="100">
        <v>144241</v>
      </c>
      <c r="E13" s="58">
        <v>48790</v>
      </c>
      <c r="F13" s="58">
        <v>47490</v>
      </c>
      <c r="G13" s="58">
        <v>103636</v>
      </c>
      <c r="H13" s="61">
        <v>0</v>
      </c>
      <c r="I13" s="58">
        <v>239954</v>
      </c>
    </row>
    <row r="14" spans="2:9" x14ac:dyDescent="0.25">
      <c r="B14" s="99" t="s">
        <v>157</v>
      </c>
      <c r="C14" s="100">
        <v>117860</v>
      </c>
      <c r="D14" s="100">
        <v>91580</v>
      </c>
      <c r="E14" s="58">
        <v>17510</v>
      </c>
      <c r="F14" s="58">
        <v>163128</v>
      </c>
      <c r="G14" s="100">
        <v>139090</v>
      </c>
      <c r="H14" s="58">
        <v>36688</v>
      </c>
      <c r="I14" s="58">
        <v>64655</v>
      </c>
    </row>
    <row r="15" spans="2:9" x14ac:dyDescent="0.25">
      <c r="B15" s="99" t="s">
        <v>158</v>
      </c>
      <c r="C15" s="100">
        <v>121930</v>
      </c>
      <c r="D15" s="100">
        <v>227915</v>
      </c>
      <c r="E15" s="58">
        <v>79050</v>
      </c>
      <c r="F15" s="58">
        <v>52258</v>
      </c>
      <c r="G15" s="100">
        <v>76155</v>
      </c>
      <c r="H15" s="58">
        <v>45810</v>
      </c>
      <c r="I15" s="58">
        <v>60405</v>
      </c>
    </row>
    <row r="16" spans="2:9" x14ac:dyDescent="0.25">
      <c r="B16" s="99" t="s">
        <v>159</v>
      </c>
      <c r="C16" s="101">
        <v>0</v>
      </c>
      <c r="D16" s="101">
        <v>0</v>
      </c>
      <c r="E16" s="58">
        <v>134780</v>
      </c>
      <c r="F16" s="61">
        <v>0</v>
      </c>
      <c r="G16" s="102">
        <v>0</v>
      </c>
      <c r="H16" s="61">
        <v>0</v>
      </c>
      <c r="I16" s="61">
        <v>0</v>
      </c>
    </row>
    <row r="17" spans="2:9" x14ac:dyDescent="0.25">
      <c r="B17" s="99" t="s">
        <v>160</v>
      </c>
      <c r="C17" s="100">
        <v>131140</v>
      </c>
      <c r="D17" s="100">
        <v>168280</v>
      </c>
      <c r="E17" s="58">
        <v>298539</v>
      </c>
      <c r="F17" s="58">
        <v>149420</v>
      </c>
      <c r="G17" s="100">
        <v>49675</v>
      </c>
      <c r="H17" s="58">
        <v>137996</v>
      </c>
      <c r="I17" s="58">
        <v>141410</v>
      </c>
    </row>
    <row r="18" spans="2:9" x14ac:dyDescent="0.25">
      <c r="B18" s="99" t="s">
        <v>166</v>
      </c>
      <c r="C18" s="100">
        <v>359600</v>
      </c>
      <c r="D18" s="100">
        <v>346490</v>
      </c>
      <c r="E18" s="58">
        <v>331350</v>
      </c>
      <c r="F18" s="58">
        <v>451644</v>
      </c>
      <c r="G18" s="100">
        <v>224775</v>
      </c>
      <c r="H18" s="58">
        <v>323745</v>
      </c>
      <c r="I18" s="58">
        <v>250876</v>
      </c>
    </row>
    <row r="19" spans="2:9" x14ac:dyDescent="0.25">
      <c r="B19" s="99" t="s">
        <v>161</v>
      </c>
      <c r="C19" s="100">
        <v>0</v>
      </c>
      <c r="D19" s="100">
        <v>0</v>
      </c>
      <c r="E19" s="61">
        <v>0</v>
      </c>
      <c r="F19" s="58">
        <v>25805</v>
      </c>
      <c r="G19" s="102">
        <v>0</v>
      </c>
      <c r="H19" s="61">
        <v>0</v>
      </c>
      <c r="I19" s="61">
        <v>0</v>
      </c>
    </row>
    <row r="20" spans="2:9" x14ac:dyDescent="0.25">
      <c r="B20" s="99" t="s">
        <v>162</v>
      </c>
      <c r="C20" s="100">
        <v>0</v>
      </c>
      <c r="D20" s="100">
        <v>0</v>
      </c>
      <c r="E20" s="96">
        <v>15920</v>
      </c>
      <c r="F20" s="46">
        <v>0</v>
      </c>
      <c r="G20" s="102">
        <v>0</v>
      </c>
      <c r="H20" s="61">
        <v>0</v>
      </c>
      <c r="I20" s="61">
        <v>0</v>
      </c>
    </row>
    <row r="21" spans="2:9" x14ac:dyDescent="0.25">
      <c r="B21" s="32"/>
      <c r="C21" s="100">
        <v>0</v>
      </c>
      <c r="D21" s="100">
        <v>0</v>
      </c>
      <c r="E21" s="96">
        <v>0</v>
      </c>
      <c r="F21" s="46">
        <v>0</v>
      </c>
      <c r="G21" s="102">
        <v>0</v>
      </c>
      <c r="H21" s="61">
        <v>0</v>
      </c>
      <c r="I21" s="61">
        <v>0</v>
      </c>
    </row>
    <row r="22" spans="2:9" x14ac:dyDescent="0.25">
      <c r="B22" s="99" t="s">
        <v>167</v>
      </c>
      <c r="C22" s="100">
        <v>0</v>
      </c>
      <c r="D22" s="100">
        <v>0</v>
      </c>
      <c r="E22" s="58">
        <v>169315</v>
      </c>
      <c r="F22" s="58">
        <v>155290</v>
      </c>
      <c r="G22" s="102">
        <v>0</v>
      </c>
      <c r="H22" s="61">
        <v>0</v>
      </c>
      <c r="I22" s="61">
        <v>0</v>
      </c>
    </row>
    <row r="23" spans="2:9" x14ac:dyDescent="0.25">
      <c r="B23" s="99" t="s">
        <v>163</v>
      </c>
      <c r="C23" s="100">
        <v>0</v>
      </c>
      <c r="D23" s="100">
        <v>21900</v>
      </c>
      <c r="E23" s="58">
        <v>421580</v>
      </c>
      <c r="F23" s="58">
        <v>40697</v>
      </c>
      <c r="G23" s="102">
        <v>0</v>
      </c>
      <c r="H23" s="61">
        <v>0</v>
      </c>
      <c r="I23" s="61">
        <v>0</v>
      </c>
    </row>
    <row r="24" spans="2:9" x14ac:dyDescent="0.25">
      <c r="B24" s="99" t="s">
        <v>168</v>
      </c>
      <c r="C24" s="100">
        <v>0</v>
      </c>
      <c r="D24" s="100">
        <v>0</v>
      </c>
      <c r="E24" s="61">
        <v>0</v>
      </c>
      <c r="F24" s="58">
        <v>7320</v>
      </c>
      <c r="G24" s="100">
        <v>7050</v>
      </c>
      <c r="H24" s="58">
        <v>13960</v>
      </c>
      <c r="I24" s="58">
        <v>8410</v>
      </c>
    </row>
    <row r="25" spans="2:9" x14ac:dyDescent="0.25">
      <c r="B25" s="99" t="s">
        <v>137</v>
      </c>
      <c r="C25" s="103">
        <f>SUM(C11:C24)</f>
        <v>1024535</v>
      </c>
      <c r="D25" s="103">
        <f>SUM(D11:D24)</f>
        <v>1065476</v>
      </c>
      <c r="E25" s="63">
        <v>1611384</v>
      </c>
      <c r="F25" s="63">
        <v>1209466</v>
      </c>
      <c r="G25" s="103">
        <v>654710</v>
      </c>
      <c r="H25" s="63">
        <v>575724</v>
      </c>
      <c r="I25" s="63">
        <v>890020</v>
      </c>
    </row>
    <row r="26" spans="2:9" x14ac:dyDescent="0.25">
      <c r="B26" s="142" t="s">
        <v>169</v>
      </c>
      <c r="C26" s="142"/>
      <c r="D26" s="142"/>
      <c r="E26" s="142"/>
      <c r="F26" s="142"/>
      <c r="G26" s="142"/>
      <c r="H26" s="142"/>
      <c r="I26" s="142"/>
    </row>
    <row r="27" spans="2:9" x14ac:dyDescent="0.25">
      <c r="B27" s="104"/>
      <c r="C27" s="104"/>
      <c r="D27" s="104"/>
    </row>
    <row r="28" spans="2:9" x14ac:dyDescent="0.25">
      <c r="B28" s="105" t="s">
        <v>170</v>
      </c>
    </row>
    <row r="30" spans="2:9" x14ac:dyDescent="0.25">
      <c r="B30" s="141" t="s">
        <v>206</v>
      </c>
      <c r="C30" s="141"/>
      <c r="D30" s="141"/>
      <c r="E30" s="141"/>
      <c r="F30" s="141"/>
      <c r="G30" s="141"/>
    </row>
    <row r="31" spans="2:9" x14ac:dyDescent="0.25">
      <c r="B31" s="106" t="s">
        <v>238</v>
      </c>
      <c r="C31" s="106">
        <v>2019</v>
      </c>
      <c r="D31" s="106">
        <v>2020</v>
      </c>
      <c r="E31" s="106" t="s">
        <v>196</v>
      </c>
      <c r="F31" s="106">
        <v>2022</v>
      </c>
      <c r="G31" s="106">
        <v>2023</v>
      </c>
    </row>
    <row r="32" spans="2:9" x14ac:dyDescent="0.25">
      <c r="B32" s="79" t="s">
        <v>197</v>
      </c>
      <c r="C32" s="60">
        <v>10.4</v>
      </c>
      <c r="D32" s="107" t="s">
        <v>198</v>
      </c>
      <c r="E32" s="107" t="s">
        <v>198</v>
      </c>
      <c r="F32" s="107" t="s">
        <v>198</v>
      </c>
      <c r="G32" s="107" t="s">
        <v>198</v>
      </c>
    </row>
    <row r="33" spans="2:9" x14ac:dyDescent="0.25">
      <c r="B33" s="79" t="s">
        <v>199</v>
      </c>
      <c r="C33" s="60" t="s">
        <v>198</v>
      </c>
      <c r="D33" s="60" t="s">
        <v>198</v>
      </c>
      <c r="E33" s="60">
        <v>50.4</v>
      </c>
      <c r="F33" s="60" t="s">
        <v>198</v>
      </c>
      <c r="G33" s="60" t="s">
        <v>198</v>
      </c>
    </row>
    <row r="34" spans="2:9" x14ac:dyDescent="0.25">
      <c r="B34" s="79" t="s">
        <v>200</v>
      </c>
      <c r="C34" s="60">
        <v>43.9</v>
      </c>
      <c r="D34" s="60">
        <v>17.5</v>
      </c>
      <c r="E34" s="60">
        <v>73.900000000000006</v>
      </c>
      <c r="F34" s="60" t="s">
        <v>198</v>
      </c>
      <c r="G34" s="60">
        <v>25.4</v>
      </c>
    </row>
    <row r="35" spans="2:9" x14ac:dyDescent="0.25">
      <c r="B35" s="79" t="s">
        <v>201</v>
      </c>
      <c r="C35" s="60"/>
      <c r="D35" s="60"/>
      <c r="E35" s="60"/>
      <c r="F35" s="60">
        <v>78.3</v>
      </c>
      <c r="G35" s="60"/>
    </row>
    <row r="36" spans="2:9" x14ac:dyDescent="0.25">
      <c r="B36" s="79" t="s">
        <v>202</v>
      </c>
      <c r="C36" s="60">
        <v>103.6</v>
      </c>
      <c r="D36" s="60" t="s">
        <v>198</v>
      </c>
      <c r="E36" s="60">
        <v>240</v>
      </c>
      <c r="F36" s="60">
        <v>26.9</v>
      </c>
      <c r="G36" s="60">
        <v>94.8</v>
      </c>
    </row>
    <row r="37" spans="2:9" x14ac:dyDescent="0.25">
      <c r="B37" s="79" t="s">
        <v>157</v>
      </c>
      <c r="C37" s="60">
        <v>139.1</v>
      </c>
      <c r="D37" s="60">
        <v>36.700000000000003</v>
      </c>
      <c r="E37" s="60">
        <v>64.7</v>
      </c>
      <c r="F37" s="60">
        <v>23.6</v>
      </c>
      <c r="G37" s="60" t="s">
        <v>198</v>
      </c>
    </row>
    <row r="38" spans="2:9" x14ac:dyDescent="0.25">
      <c r="B38" s="79" t="s">
        <v>203</v>
      </c>
      <c r="C38" s="60">
        <v>76.2</v>
      </c>
      <c r="D38" s="60">
        <v>45.8</v>
      </c>
      <c r="E38" s="60">
        <v>49.1</v>
      </c>
      <c r="F38" s="60">
        <v>21</v>
      </c>
      <c r="G38" s="60">
        <v>22.8</v>
      </c>
    </row>
    <row r="39" spans="2:9" x14ac:dyDescent="0.25">
      <c r="B39" s="79" t="s">
        <v>204</v>
      </c>
      <c r="C39" s="60" t="s">
        <v>198</v>
      </c>
      <c r="D39" s="60" t="s">
        <v>198</v>
      </c>
      <c r="E39" s="60" t="s">
        <v>198</v>
      </c>
      <c r="F39" s="60">
        <v>21</v>
      </c>
      <c r="G39" s="60">
        <v>21.1</v>
      </c>
    </row>
    <row r="40" spans="2:9" x14ac:dyDescent="0.25">
      <c r="B40" s="79" t="s">
        <v>205</v>
      </c>
      <c r="C40" s="60">
        <v>49.7</v>
      </c>
      <c r="D40" s="60">
        <v>138</v>
      </c>
      <c r="E40" s="60">
        <v>141.4</v>
      </c>
      <c r="F40" s="60">
        <v>26</v>
      </c>
      <c r="G40" s="60">
        <v>41.9</v>
      </c>
    </row>
    <row r="41" spans="2:9" x14ac:dyDescent="0.25">
      <c r="B41" s="79" t="s">
        <v>239</v>
      </c>
      <c r="C41" s="60" t="s">
        <v>198</v>
      </c>
      <c r="D41" s="60" t="s">
        <v>198</v>
      </c>
      <c r="E41" s="60"/>
      <c r="F41" s="60">
        <v>27.8</v>
      </c>
      <c r="G41" s="60">
        <v>71.900000000000006</v>
      </c>
    </row>
    <row r="42" spans="2:9" x14ac:dyDescent="0.25">
      <c r="B42" s="79" t="s">
        <v>240</v>
      </c>
      <c r="C42" s="60" t="s">
        <v>198</v>
      </c>
      <c r="D42" s="60" t="s">
        <v>198</v>
      </c>
      <c r="E42" s="60"/>
      <c r="F42" s="60">
        <v>25.2</v>
      </c>
      <c r="G42" s="60">
        <v>45.8</v>
      </c>
    </row>
    <row r="43" spans="2:9" x14ac:dyDescent="0.25">
      <c r="B43" s="79" t="s">
        <v>241</v>
      </c>
      <c r="C43" s="60">
        <v>224.8</v>
      </c>
      <c r="D43" s="60">
        <v>331.1</v>
      </c>
      <c r="E43" s="60">
        <v>250.9</v>
      </c>
      <c r="F43" s="60">
        <v>155.6</v>
      </c>
      <c r="G43" s="60">
        <v>213.9</v>
      </c>
    </row>
    <row r="44" spans="2:9" x14ac:dyDescent="0.25">
      <c r="B44" s="79" t="s">
        <v>242</v>
      </c>
      <c r="C44" s="60">
        <v>7.1</v>
      </c>
      <c r="D44" s="60">
        <v>14</v>
      </c>
      <c r="E44" s="60">
        <v>8.4</v>
      </c>
      <c r="F44" s="60" t="s">
        <v>198</v>
      </c>
      <c r="G44" s="60">
        <v>9.1</v>
      </c>
    </row>
    <row r="45" spans="2:9" x14ac:dyDescent="0.25">
      <c r="B45" s="79" t="s">
        <v>243</v>
      </c>
      <c r="C45" s="107">
        <v>654.79999999999995</v>
      </c>
      <c r="D45" s="107">
        <v>583.1</v>
      </c>
      <c r="E45" s="107">
        <v>890</v>
      </c>
      <c r="F45" s="107">
        <v>327.9</v>
      </c>
      <c r="G45" s="107">
        <v>546.5</v>
      </c>
    </row>
    <row r="46" spans="2:9" x14ac:dyDescent="0.25">
      <c r="B46" s="137" t="s">
        <v>217</v>
      </c>
      <c r="C46" s="137"/>
      <c r="D46" s="137"/>
      <c r="E46" s="137"/>
      <c r="F46" s="137"/>
      <c r="G46" s="137"/>
      <c r="H46" s="137"/>
      <c r="I46" s="137"/>
    </row>
    <row r="47" spans="2:9" x14ac:dyDescent="0.25">
      <c r="B47" s="87" t="s">
        <v>215</v>
      </c>
      <c r="C47" s="88" t="s">
        <v>216</v>
      </c>
      <c r="D47" s="87"/>
      <c r="E47" s="89"/>
      <c r="F47" s="89"/>
      <c r="G47" s="89"/>
      <c r="H47" s="89"/>
      <c r="I47" s="89"/>
    </row>
    <row r="48" spans="2:9" x14ac:dyDescent="0.25">
      <c r="B48" s="87" t="s">
        <v>218</v>
      </c>
      <c r="C48" s="88"/>
      <c r="D48" s="87"/>
      <c r="E48" s="89"/>
      <c r="F48" s="89"/>
      <c r="G48" s="89"/>
      <c r="H48" s="89"/>
      <c r="I48" s="89"/>
    </row>
    <row r="49" spans="2:9" x14ac:dyDescent="0.25">
      <c r="B49" s="90" t="s">
        <v>213</v>
      </c>
      <c r="C49" s="91"/>
      <c r="D49" s="91"/>
      <c r="E49" s="91"/>
      <c r="F49" s="91"/>
      <c r="G49" s="91"/>
    </row>
    <row r="52" spans="2:9" x14ac:dyDescent="0.25">
      <c r="B52" s="141" t="s">
        <v>219</v>
      </c>
      <c r="C52" s="141"/>
      <c r="D52" s="141"/>
      <c r="E52" s="141"/>
      <c r="F52" s="141"/>
      <c r="G52" s="141"/>
    </row>
    <row r="53" spans="2:9" x14ac:dyDescent="0.25">
      <c r="B53" s="25"/>
      <c r="C53" s="108">
        <v>2019</v>
      </c>
      <c r="D53" s="108">
        <v>2020</v>
      </c>
      <c r="E53" s="108" t="s">
        <v>196</v>
      </c>
      <c r="F53" s="108">
        <v>2022</v>
      </c>
      <c r="G53" s="108">
        <v>2023</v>
      </c>
    </row>
    <row r="54" spans="2:9" x14ac:dyDescent="0.25">
      <c r="B54" s="79" t="s">
        <v>220</v>
      </c>
      <c r="C54" s="59">
        <v>8007</v>
      </c>
      <c r="D54" s="59">
        <v>983</v>
      </c>
      <c r="E54" s="59">
        <v>2563</v>
      </c>
      <c r="F54" s="59">
        <v>7325</v>
      </c>
      <c r="G54" s="59">
        <v>2210</v>
      </c>
    </row>
    <row r="55" spans="2:9" x14ac:dyDescent="0.25">
      <c r="B55" s="79" t="s">
        <v>221</v>
      </c>
      <c r="C55" s="59">
        <v>877</v>
      </c>
      <c r="D55" s="59">
        <v>526</v>
      </c>
      <c r="E55" s="59">
        <v>1994</v>
      </c>
      <c r="F55" s="59">
        <v>5713</v>
      </c>
      <c r="G55" s="59">
        <v>1580</v>
      </c>
    </row>
    <row r="56" spans="2:9" x14ac:dyDescent="0.25">
      <c r="B56" s="79" t="s">
        <v>244</v>
      </c>
      <c r="C56" s="59">
        <v>14442708</v>
      </c>
      <c r="D56" s="59">
        <v>13856344</v>
      </c>
      <c r="E56" s="59">
        <v>14423536</v>
      </c>
      <c r="F56" s="59">
        <v>13041390</v>
      </c>
      <c r="G56" s="59">
        <v>15564386</v>
      </c>
    </row>
    <row r="57" spans="2:9" x14ac:dyDescent="0.25">
      <c r="B57" s="79" t="s">
        <v>245</v>
      </c>
      <c r="C57" s="59">
        <v>313859</v>
      </c>
      <c r="D57" s="59">
        <v>312943</v>
      </c>
      <c r="E57" s="59">
        <v>222288</v>
      </c>
      <c r="F57" s="59">
        <v>51202</v>
      </c>
      <c r="G57" s="59">
        <v>17624</v>
      </c>
    </row>
    <row r="58" spans="2:9" x14ac:dyDescent="0.25">
      <c r="B58" s="137" t="s">
        <v>222</v>
      </c>
      <c r="C58" s="137"/>
      <c r="D58" s="137"/>
      <c r="E58" s="137"/>
      <c r="F58" s="137"/>
      <c r="G58" s="137"/>
      <c r="H58" s="137"/>
      <c r="I58" s="137"/>
    </row>
    <row r="59" spans="2:9" x14ac:dyDescent="0.25">
      <c r="B59" s="87" t="s">
        <v>215</v>
      </c>
      <c r="C59" s="88" t="s">
        <v>216</v>
      </c>
      <c r="D59" s="87"/>
      <c r="E59" s="89"/>
      <c r="F59" s="89"/>
      <c r="G59" s="89"/>
      <c r="H59" s="89"/>
      <c r="I59" s="89"/>
    </row>
    <row r="60" spans="2:9" x14ac:dyDescent="0.25">
      <c r="B60" s="87" t="s">
        <v>223</v>
      </c>
      <c r="C60" s="88"/>
      <c r="D60" s="87"/>
      <c r="E60" s="89"/>
      <c r="F60" s="89"/>
      <c r="G60" s="89"/>
      <c r="H60" s="89"/>
      <c r="I60" s="89"/>
    </row>
    <row r="61" spans="2:9" x14ac:dyDescent="0.25">
      <c r="B61" s="90"/>
      <c r="C61" s="91"/>
      <c r="D61" s="91"/>
      <c r="E61" s="91"/>
      <c r="F61" s="91"/>
      <c r="G61" s="91"/>
    </row>
    <row r="63" spans="2:9" x14ac:dyDescent="0.25">
      <c r="B63" s="141" t="s">
        <v>224</v>
      </c>
      <c r="C63" s="141"/>
      <c r="D63" s="141"/>
      <c r="E63" s="141"/>
      <c r="F63" s="141"/>
      <c r="G63" s="141"/>
    </row>
    <row r="64" spans="2:9" x14ac:dyDescent="0.25">
      <c r="B64" s="25"/>
      <c r="C64" s="108">
        <v>2019</v>
      </c>
      <c r="D64" s="108">
        <v>2020</v>
      </c>
      <c r="E64" s="108" t="s">
        <v>196</v>
      </c>
      <c r="F64" s="108">
        <v>2022</v>
      </c>
      <c r="G64" s="108">
        <v>2023</v>
      </c>
    </row>
    <row r="65" spans="2:9" x14ac:dyDescent="0.25">
      <c r="B65" s="79" t="s">
        <v>225</v>
      </c>
      <c r="C65" s="59">
        <v>100300</v>
      </c>
      <c r="D65" s="59">
        <v>150958</v>
      </c>
      <c r="E65" s="59">
        <v>100534</v>
      </c>
      <c r="F65" s="59">
        <v>17254</v>
      </c>
      <c r="G65" s="59">
        <v>52183</v>
      </c>
    </row>
    <row r="66" spans="2:9" x14ac:dyDescent="0.25">
      <c r="B66" s="137" t="s">
        <v>226</v>
      </c>
      <c r="C66" s="137"/>
      <c r="D66" s="137"/>
      <c r="E66" s="137"/>
      <c r="F66" s="137"/>
      <c r="G66" s="137"/>
      <c r="H66" s="137"/>
      <c r="I66" s="137"/>
    </row>
    <row r="67" spans="2:9" x14ac:dyDescent="0.25">
      <c r="B67" s="87" t="s">
        <v>215</v>
      </c>
      <c r="C67" s="88" t="s">
        <v>216</v>
      </c>
      <c r="D67" s="87"/>
      <c r="E67" s="89"/>
      <c r="F67" s="89"/>
      <c r="G67" s="89"/>
      <c r="H67" s="89"/>
      <c r="I67" s="89"/>
    </row>
    <row r="68" spans="2:9" x14ac:dyDescent="0.25">
      <c r="B68" s="87" t="s">
        <v>227</v>
      </c>
      <c r="C68" s="88"/>
      <c r="D68" s="87"/>
      <c r="E68" s="89"/>
      <c r="F68" s="89"/>
      <c r="G68" s="89"/>
      <c r="H68" s="89"/>
      <c r="I68" s="89"/>
    </row>
    <row r="71" spans="2:9" x14ac:dyDescent="0.25">
      <c r="B71" s="141" t="s">
        <v>246</v>
      </c>
      <c r="C71" s="141"/>
      <c r="D71" s="141"/>
      <c r="E71" s="141"/>
      <c r="F71" s="141"/>
      <c r="G71" s="141"/>
    </row>
    <row r="72" spans="2:9" x14ac:dyDescent="0.25">
      <c r="B72" s="25" t="s">
        <v>164</v>
      </c>
      <c r="C72" s="108">
        <v>2019</v>
      </c>
      <c r="D72" s="108">
        <v>2020</v>
      </c>
      <c r="E72" s="108">
        <v>2021</v>
      </c>
      <c r="F72" s="108">
        <v>2022</v>
      </c>
      <c r="G72" s="108">
        <v>2023</v>
      </c>
    </row>
    <row r="73" spans="2:9" x14ac:dyDescent="0.25">
      <c r="B73" s="79" t="s">
        <v>247</v>
      </c>
      <c r="C73" s="59">
        <v>1218</v>
      </c>
      <c r="D73" s="59">
        <v>1385</v>
      </c>
      <c r="E73" s="59">
        <v>3481</v>
      </c>
      <c r="F73" s="59">
        <v>1125</v>
      </c>
      <c r="G73" s="59">
        <v>155</v>
      </c>
    </row>
    <row r="74" spans="2:9" x14ac:dyDescent="0.25">
      <c r="B74" s="79" t="s">
        <v>248</v>
      </c>
      <c r="C74" s="59">
        <v>1176200</v>
      </c>
      <c r="D74" s="59">
        <v>836750</v>
      </c>
      <c r="E74" s="59">
        <v>1262051</v>
      </c>
      <c r="F74" s="59">
        <v>1082474</v>
      </c>
      <c r="G74" s="59">
        <v>881000</v>
      </c>
    </row>
    <row r="75" spans="2:9" x14ac:dyDescent="0.25">
      <c r="B75" s="79" t="s">
        <v>221</v>
      </c>
      <c r="C75" s="59">
        <v>145</v>
      </c>
      <c r="D75" s="59">
        <v>623</v>
      </c>
      <c r="E75" s="59">
        <v>1499</v>
      </c>
      <c r="F75" s="59" t="s">
        <v>198</v>
      </c>
      <c r="G75" s="59" t="s">
        <v>198</v>
      </c>
    </row>
    <row r="76" spans="2:9" x14ac:dyDescent="0.25">
      <c r="B76" s="79" t="s">
        <v>251</v>
      </c>
      <c r="C76" s="59">
        <v>10706509</v>
      </c>
      <c r="D76" s="59">
        <v>10858612</v>
      </c>
      <c r="E76" s="59">
        <v>9398182</v>
      </c>
      <c r="F76" s="59">
        <v>8621702</v>
      </c>
      <c r="G76" s="59">
        <v>8930658</v>
      </c>
    </row>
    <row r="77" spans="2:9" x14ac:dyDescent="0.25">
      <c r="B77" s="79" t="s">
        <v>252</v>
      </c>
      <c r="C77" s="59">
        <v>-10706509</v>
      </c>
      <c r="D77" s="59">
        <v>-10858612</v>
      </c>
      <c r="E77" s="59">
        <v>-9398182</v>
      </c>
      <c r="F77" s="59">
        <v>-8621702</v>
      </c>
      <c r="G77" s="59">
        <v>4861307</v>
      </c>
    </row>
    <row r="78" spans="2:9" x14ac:dyDescent="0.25">
      <c r="B78" s="137" t="s">
        <v>249</v>
      </c>
      <c r="C78" s="137"/>
      <c r="D78" s="137"/>
      <c r="E78" s="137"/>
      <c r="F78" s="137"/>
      <c r="G78" s="137"/>
      <c r="H78" s="137"/>
      <c r="I78" s="137"/>
    </row>
    <row r="79" spans="2:9" x14ac:dyDescent="0.25">
      <c r="B79" s="87" t="s">
        <v>215</v>
      </c>
      <c r="C79" s="88" t="s">
        <v>216</v>
      </c>
    </row>
    <row r="80" spans="2:9" x14ac:dyDescent="0.25">
      <c r="B80" s="87" t="s">
        <v>250</v>
      </c>
      <c r="C80" s="88"/>
    </row>
  </sheetData>
  <mergeCells count="11">
    <mergeCell ref="B78:I78"/>
    <mergeCell ref="B58:I58"/>
    <mergeCell ref="B63:G63"/>
    <mergeCell ref="B66:I66"/>
    <mergeCell ref="B26:I26"/>
    <mergeCell ref="B71:G71"/>
    <mergeCell ref="B4:D4"/>
    <mergeCell ref="B9:I9"/>
    <mergeCell ref="B30:G30"/>
    <mergeCell ref="B46:I46"/>
    <mergeCell ref="B52:G52"/>
  </mergeCells>
  <hyperlinks>
    <hyperlink ref="C47" r:id="rId1" xr:uid="{419DF170-83AB-4AE6-872E-CE1C5C0C630A}"/>
    <hyperlink ref="C59" r:id="rId2" xr:uid="{0A71C5D5-FC29-49CA-97BF-8463859B409F}"/>
    <hyperlink ref="C67" r:id="rId3" xr:uid="{EEDDBC13-92E3-4B0E-8DA5-09BC5FFBBE88}"/>
    <hyperlink ref="C79" r:id="rId4" xr:uid="{F5A06289-E376-42E7-BCB5-A6D78BAE477D}"/>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0000"/>
  </sheetPr>
  <dimension ref="B2:B5"/>
  <sheetViews>
    <sheetView workbookViewId="0">
      <selection activeCell="C3" sqref="C3"/>
    </sheetView>
  </sheetViews>
  <sheetFormatPr defaultRowHeight="15.75" x14ac:dyDescent="0.25"/>
  <cols>
    <col min="2" max="2" width="57.125" customWidth="1"/>
  </cols>
  <sheetData>
    <row r="2" spans="2:2" x14ac:dyDescent="0.25">
      <c r="B2" s="10" t="s">
        <v>51</v>
      </c>
    </row>
    <row r="3" spans="2:2" ht="240" x14ac:dyDescent="0.25">
      <c r="B3" s="8" t="s">
        <v>77</v>
      </c>
    </row>
    <row r="5" spans="2:2" x14ac:dyDescent="0.25">
      <c r="B5" s="11" t="s">
        <v>171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DATA_RES_GOAL12</vt:lpstr>
      <vt:lpstr>12.1.1</vt:lpstr>
      <vt:lpstr>12.2.1</vt:lpstr>
      <vt:lpstr>12.2.2</vt:lpstr>
      <vt:lpstr>12.3.1</vt:lpstr>
      <vt:lpstr>12.4.1</vt:lpstr>
      <vt:lpstr>12.4.2</vt:lpstr>
      <vt:lpstr>12.5.1</vt:lpstr>
      <vt:lpstr>12.6.1</vt:lpstr>
      <vt:lpstr>12.7.1</vt:lpstr>
      <vt:lpstr>12.8.1</vt:lpstr>
      <vt:lpstr>12.a.1</vt:lpstr>
      <vt:lpstr>12.b.1</vt:lpstr>
      <vt:lpstr>12.c.1</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Heather Page</dc:creator>
  <cp:lastModifiedBy>Naiema</cp:lastModifiedBy>
  <cp:revision/>
  <dcterms:created xsi:type="dcterms:W3CDTF">2017-01-27T22:30:52Z</dcterms:created>
  <dcterms:modified xsi:type="dcterms:W3CDTF">2025-05-27T18:40:01Z</dcterms:modified>
</cp:coreProperties>
</file>