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2098" documentId="8_{86D86E14-E1C4-4D97-B741-8404714F6A71}" xr6:coauthVersionLast="47" xr6:coauthVersionMax="47" xr10:uidLastSave="{4CD51D50-DB8A-4B9E-A883-80648A49C561}"/>
  <bookViews>
    <workbookView xWindow="-120" yWindow="-120" windowWidth="20730" windowHeight="11040" tabRatio="861" firstSheet="7" activeTab="18" xr2:uid="{00000000-000D-0000-FFFF-FFFF00000000}"/>
  </bookViews>
  <sheets>
    <sheet name="SDG 16_Overview " sheetId="86" r:id="rId1"/>
    <sheet name="16.1.1" sheetId="62" r:id="rId2"/>
    <sheet name="16.1.2" sheetId="61" r:id="rId3"/>
    <sheet name="16.1.3" sheetId="60" r:id="rId4"/>
    <sheet name="16.1.4" sheetId="68" r:id="rId5"/>
    <sheet name="16.2.1 " sheetId="59" r:id="rId6"/>
    <sheet name="16.2.2" sheetId="69" r:id="rId7"/>
    <sheet name="16.2.3" sheetId="63" r:id="rId8"/>
    <sheet name="16.3.1" sheetId="70" r:id="rId9"/>
    <sheet name="16.3.2" sheetId="58" r:id="rId10"/>
    <sheet name="16.3.3" sheetId="83" r:id="rId11"/>
    <sheet name="16.4.1" sheetId="75" r:id="rId12"/>
    <sheet name="16.4.2" sheetId="74" r:id="rId13"/>
    <sheet name="16.5.1" sheetId="73" r:id="rId14"/>
    <sheet name="16.5.2" sheetId="72" r:id="rId15"/>
    <sheet name="16.6.1" sheetId="55" r:id="rId16"/>
    <sheet name="16.6.2" sheetId="65" r:id="rId17"/>
    <sheet name="16.7.1" sheetId="78" r:id="rId18"/>
    <sheet name="16.7.2" sheetId="77" r:id="rId19"/>
    <sheet name="16.8.1" sheetId="76" r:id="rId20"/>
    <sheet name="16.9.1" sheetId="56" r:id="rId21"/>
    <sheet name="16.10.1" sheetId="79" r:id="rId22"/>
    <sheet name="16.10.2" sheetId="80" r:id="rId23"/>
    <sheet name="16.a.1" sheetId="81" r:id="rId24"/>
    <sheet name="16.b.1" sheetId="82" r:id="rId25"/>
    <sheet name="carisecure_WHSurvtabs" sheetId="84" r:id="rId26"/>
  </sheets>
  <definedNames>
    <definedName name="look">#REF!</definedName>
    <definedName name="OLE_LINK1" localSheetId="1">'16.1.1'!$B$6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6" i="60" l="1"/>
  <c r="M52" i="60" s="1"/>
  <c r="T15" i="62"/>
  <c r="J93" i="60"/>
  <c r="F89" i="60"/>
  <c r="G89" i="60"/>
  <c r="H42" i="60"/>
  <c r="I42" i="60"/>
  <c r="F90" i="60" l="1"/>
  <c r="G90" i="60"/>
  <c r="L52" i="60"/>
  <c r="O52" i="60"/>
  <c r="N52" i="60"/>
  <c r="M281" i="56"/>
  <c r="L281" i="56"/>
  <c r="K281" i="56"/>
  <c r="J281" i="56"/>
  <c r="I281" i="56"/>
  <c r="H281" i="56"/>
  <c r="G281" i="56"/>
  <c r="F281" i="56"/>
  <c r="E281" i="56"/>
  <c r="D281" i="56"/>
  <c r="C281" i="56"/>
  <c r="N280" i="56"/>
  <c r="N279" i="56"/>
  <c r="N278" i="56"/>
  <c r="N277" i="56"/>
  <c r="N276" i="56"/>
  <c r="N275" i="56"/>
  <c r="N274" i="56"/>
  <c r="N273" i="56"/>
  <c r="N272" i="56"/>
  <c r="N271" i="56"/>
  <c r="N270" i="56"/>
  <c r="N269" i="56"/>
  <c r="N268" i="56"/>
  <c r="N267" i="56"/>
  <c r="N266" i="56"/>
  <c r="N265" i="56"/>
  <c r="N264" i="56"/>
  <c r="N263" i="56"/>
  <c r="N262" i="56"/>
  <c r="N261" i="56"/>
  <c r="N260" i="56"/>
  <c r="N259" i="56"/>
  <c r="N258" i="56"/>
  <c r="N257" i="56"/>
  <c r="N256" i="56"/>
  <c r="N255" i="56"/>
  <c r="N254" i="56"/>
  <c r="N253" i="56"/>
  <c r="N252" i="56"/>
  <c r="N251" i="56"/>
  <c r="N250" i="56"/>
  <c r="N249" i="56"/>
  <c r="N248" i="56"/>
  <c r="N247" i="56"/>
  <c r="N246" i="56"/>
  <c r="N245" i="56"/>
  <c r="M239" i="56"/>
  <c r="L239" i="56"/>
  <c r="K239" i="56"/>
  <c r="J239" i="56"/>
  <c r="I239" i="56"/>
  <c r="H239" i="56"/>
  <c r="G239" i="56"/>
  <c r="F239" i="56"/>
  <c r="E239" i="56"/>
  <c r="D239" i="56"/>
  <c r="C239" i="56"/>
  <c r="N238" i="56"/>
  <c r="N237" i="56"/>
  <c r="N236" i="56"/>
  <c r="N235" i="56"/>
  <c r="N234" i="56"/>
  <c r="N233" i="56"/>
  <c r="N232" i="56"/>
  <c r="N231" i="56"/>
  <c r="N230" i="56"/>
  <c r="N229" i="56"/>
  <c r="N228" i="56"/>
  <c r="N227" i="56"/>
  <c r="N226" i="56"/>
  <c r="N225" i="56"/>
  <c r="N224" i="56"/>
  <c r="N223" i="56"/>
  <c r="N222" i="56"/>
  <c r="N221" i="56"/>
  <c r="N220" i="56"/>
  <c r="N219" i="56"/>
  <c r="N218" i="56"/>
  <c r="N217" i="56"/>
  <c r="N216" i="56"/>
  <c r="N215" i="56"/>
  <c r="N214" i="56"/>
  <c r="N213" i="56"/>
  <c r="N212" i="56"/>
  <c r="N211" i="56"/>
  <c r="N210" i="56"/>
  <c r="N209" i="56"/>
  <c r="N208" i="56"/>
  <c r="N207" i="56"/>
  <c r="N206" i="56"/>
  <c r="N205" i="56"/>
  <c r="N204" i="56"/>
  <c r="M198" i="56"/>
  <c r="L198" i="56"/>
  <c r="K198" i="56"/>
  <c r="J198" i="56"/>
  <c r="I198" i="56"/>
  <c r="H198" i="56"/>
  <c r="G198" i="56"/>
  <c r="F198" i="56"/>
  <c r="E198" i="56"/>
  <c r="D198" i="56"/>
  <c r="C198" i="56"/>
  <c r="N197" i="56"/>
  <c r="N196" i="56"/>
  <c r="N195" i="56"/>
  <c r="N194" i="56"/>
  <c r="N193" i="56"/>
  <c r="N192" i="56"/>
  <c r="N191" i="56"/>
  <c r="N190" i="56"/>
  <c r="N189" i="56"/>
  <c r="N188" i="56"/>
  <c r="N187" i="56"/>
  <c r="N186" i="56"/>
  <c r="N185" i="56"/>
  <c r="N184" i="56"/>
  <c r="N183" i="56"/>
  <c r="N182" i="56"/>
  <c r="N181" i="56"/>
  <c r="N180" i="56"/>
  <c r="N179" i="56"/>
  <c r="N178" i="56"/>
  <c r="N177" i="56"/>
  <c r="N176" i="56"/>
  <c r="N175" i="56"/>
  <c r="N174" i="56"/>
  <c r="N173" i="56"/>
  <c r="N172" i="56"/>
  <c r="N171" i="56"/>
  <c r="N170" i="56"/>
  <c r="N169" i="56"/>
  <c r="N168" i="56"/>
  <c r="N167" i="56"/>
  <c r="N166" i="56"/>
  <c r="N165" i="56"/>
  <c r="N164" i="56"/>
  <c r="N163" i="56"/>
  <c r="M156" i="56"/>
  <c r="L156" i="56"/>
  <c r="K156" i="56"/>
  <c r="J156" i="56"/>
  <c r="I156" i="56"/>
  <c r="H156" i="56"/>
  <c r="G156" i="56"/>
  <c r="F156" i="56"/>
  <c r="E156" i="56"/>
  <c r="D156" i="56"/>
  <c r="C156" i="56"/>
  <c r="N155" i="56"/>
  <c r="N154" i="56"/>
  <c r="N153" i="56"/>
  <c r="N152" i="56"/>
  <c r="N151" i="56"/>
  <c r="N150" i="56"/>
  <c r="N149" i="56"/>
  <c r="N148" i="56"/>
  <c r="N147" i="56"/>
  <c r="N146" i="56"/>
  <c r="N145" i="56"/>
  <c r="N144" i="56"/>
  <c r="N143" i="56"/>
  <c r="N142" i="56"/>
  <c r="N141" i="56"/>
  <c r="N140" i="56"/>
  <c r="N139" i="56"/>
  <c r="N138" i="56"/>
  <c r="N137" i="56"/>
  <c r="N136" i="56"/>
  <c r="N135" i="56"/>
  <c r="N134" i="56"/>
  <c r="N133" i="56"/>
  <c r="N132" i="56"/>
  <c r="N131" i="56"/>
  <c r="N130" i="56"/>
  <c r="N129" i="56"/>
  <c r="N128" i="56"/>
  <c r="N127" i="56"/>
  <c r="N126" i="56"/>
  <c r="N125" i="56"/>
  <c r="N124" i="56"/>
  <c r="N123" i="56"/>
  <c r="N122" i="56"/>
  <c r="N121" i="56"/>
  <c r="M114" i="56"/>
  <c r="L114" i="56"/>
  <c r="K114" i="56"/>
  <c r="J114" i="56"/>
  <c r="I114" i="56"/>
  <c r="H114" i="56"/>
  <c r="G114" i="56"/>
  <c r="F114" i="56"/>
  <c r="E114" i="56"/>
  <c r="D114" i="56"/>
  <c r="C114" i="56"/>
  <c r="N113" i="56"/>
  <c r="N112" i="56"/>
  <c r="N111" i="56"/>
  <c r="N110" i="56"/>
  <c r="N109" i="56"/>
  <c r="N108" i="56"/>
  <c r="N107" i="56"/>
  <c r="N106" i="56"/>
  <c r="N105" i="56"/>
  <c r="N104" i="56"/>
  <c r="N103" i="56"/>
  <c r="N102" i="56"/>
  <c r="N101" i="56"/>
  <c r="N100" i="56"/>
  <c r="N99" i="56"/>
  <c r="N98" i="56"/>
  <c r="N97" i="56"/>
  <c r="N96" i="56"/>
  <c r="N95" i="56"/>
  <c r="N94" i="56"/>
  <c r="N93" i="56"/>
  <c r="N92" i="56"/>
  <c r="N91" i="56"/>
  <c r="N90" i="56"/>
  <c r="N89" i="56"/>
  <c r="N88" i="56"/>
  <c r="N87" i="56"/>
  <c r="N86" i="56"/>
  <c r="N85" i="56"/>
  <c r="N84" i="56"/>
  <c r="N83" i="56"/>
  <c r="N82" i="56"/>
  <c r="N81" i="56"/>
  <c r="N80" i="56"/>
  <c r="B80" i="56"/>
  <c r="B81" i="56" s="1"/>
  <c r="B82" i="56" s="1"/>
  <c r="B83" i="56" s="1"/>
  <c r="B84" i="56" s="1"/>
  <c r="B85" i="56" s="1"/>
  <c r="B86" i="56" s="1"/>
  <c r="B87" i="56" s="1"/>
  <c r="B88" i="56" s="1"/>
  <c r="B89" i="56" s="1"/>
  <c r="B90" i="56" s="1"/>
  <c r="B91" i="56" s="1"/>
  <c r="B92" i="56" s="1"/>
  <c r="B93" i="56" s="1"/>
  <c r="B94" i="56" s="1"/>
  <c r="B95" i="56" s="1"/>
  <c r="B96" i="56" s="1"/>
  <c r="B97" i="56" s="1"/>
  <c r="B98" i="56" s="1"/>
  <c r="B99" i="56" s="1"/>
  <c r="B100" i="56" s="1"/>
  <c r="B101" i="56" s="1"/>
  <c r="B102" i="56" s="1"/>
  <c r="B103" i="56" s="1"/>
  <c r="B104" i="56" s="1"/>
  <c r="B105" i="56" s="1"/>
  <c r="B106" i="56" s="1"/>
  <c r="B107" i="56" s="1"/>
  <c r="B108" i="56" s="1"/>
  <c r="B109" i="56" s="1"/>
  <c r="B110" i="56" s="1"/>
  <c r="B111" i="56" s="1"/>
  <c r="B112" i="56" s="1"/>
  <c r="N79" i="56"/>
  <c r="M73" i="56"/>
  <c r="L73" i="56"/>
  <c r="K73" i="56"/>
  <c r="J73" i="56"/>
  <c r="I73" i="56"/>
  <c r="H73" i="56"/>
  <c r="G73" i="56"/>
  <c r="F73" i="56"/>
  <c r="E73" i="56"/>
  <c r="D73" i="56"/>
  <c r="C73" i="56"/>
  <c r="N72" i="56"/>
  <c r="N71" i="56"/>
  <c r="N70" i="56"/>
  <c r="N69" i="56"/>
  <c r="N68" i="56"/>
  <c r="N67" i="56"/>
  <c r="N66" i="56"/>
  <c r="N65" i="56"/>
  <c r="N64" i="56"/>
  <c r="N63" i="56"/>
  <c r="N62" i="56"/>
  <c r="N61" i="56"/>
  <c r="N60" i="56"/>
  <c r="N59" i="56"/>
  <c r="N58" i="56"/>
  <c r="N57" i="56"/>
  <c r="N56" i="56"/>
  <c r="N55" i="56"/>
  <c r="N54" i="56"/>
  <c r="N53" i="56"/>
  <c r="N52" i="56"/>
  <c r="N51" i="56"/>
  <c r="N50" i="56"/>
  <c r="N49" i="56"/>
  <c r="N48" i="56"/>
  <c r="N47" i="56"/>
  <c r="N46" i="56"/>
  <c r="N45" i="56"/>
  <c r="N44" i="56"/>
  <c r="N43" i="56"/>
  <c r="N42" i="56"/>
  <c r="N41" i="56"/>
  <c r="N40" i="56"/>
  <c r="N39" i="56"/>
  <c r="N38" i="56"/>
  <c r="N73" i="56" l="1"/>
  <c r="O59" i="56" s="1"/>
  <c r="N114" i="56"/>
  <c r="O90" i="56" s="1"/>
  <c r="N281" i="56"/>
  <c r="N239" i="56"/>
  <c r="N198" i="56"/>
  <c r="N156" i="56"/>
  <c r="I12" i="69"/>
  <c r="E9" i="69" s="1"/>
  <c r="P11" i="62"/>
  <c r="O98" i="56" l="1"/>
  <c r="O80" i="56"/>
  <c r="O38" i="56"/>
  <c r="O85" i="56"/>
  <c r="O102" i="56"/>
  <c r="O94" i="56"/>
  <c r="O108" i="56"/>
  <c r="O96" i="56"/>
  <c r="O112" i="56"/>
  <c r="O65" i="56"/>
  <c r="O101" i="56"/>
  <c r="O92" i="56"/>
  <c r="O46" i="56"/>
  <c r="O105" i="56"/>
  <c r="O89" i="56"/>
  <c r="O106" i="56"/>
  <c r="D9" i="69"/>
  <c r="G9" i="69"/>
  <c r="M11" i="62"/>
  <c r="N11" i="62"/>
  <c r="O51" i="56"/>
  <c r="O69" i="56"/>
  <c r="O68" i="56"/>
  <c r="O66" i="56"/>
  <c r="O72" i="56"/>
  <c r="O43" i="56"/>
  <c r="O56" i="56"/>
  <c r="O62" i="56"/>
  <c r="O48" i="56"/>
  <c r="O11" i="62"/>
  <c r="F9" i="69"/>
  <c r="O53" i="56"/>
  <c r="O71" i="56"/>
  <c r="O47" i="56"/>
  <c r="O63" i="56"/>
  <c r="O39" i="56"/>
  <c r="O49" i="56"/>
  <c r="O44" i="56"/>
  <c r="O54" i="56"/>
  <c r="O61" i="56"/>
  <c r="O113" i="56"/>
  <c r="O97" i="56"/>
  <c r="O81" i="56"/>
  <c r="O86" i="56"/>
  <c r="O104" i="56"/>
  <c r="O88" i="56"/>
  <c r="O73" i="56"/>
  <c r="O52" i="56"/>
  <c r="O58" i="56"/>
  <c r="O67" i="56"/>
  <c r="O57" i="56"/>
  <c r="O60" i="56"/>
  <c r="O70" i="56"/>
  <c r="O40" i="56"/>
  <c r="O64" i="56"/>
  <c r="O55" i="56"/>
  <c r="O42" i="56"/>
  <c r="O41" i="56"/>
  <c r="O91" i="56"/>
  <c r="O95" i="56"/>
  <c r="O103" i="56"/>
  <c r="O83" i="56"/>
  <c r="O107" i="56"/>
  <c r="O114" i="56"/>
  <c r="O87" i="56"/>
  <c r="O99" i="56"/>
  <c r="O111" i="56"/>
  <c r="O50" i="56"/>
  <c r="O45" i="56"/>
  <c r="O109" i="56"/>
  <c r="O93" i="56"/>
  <c r="O110" i="56"/>
  <c r="O79" i="56"/>
  <c r="O100" i="56"/>
  <c r="O84" i="56"/>
  <c r="O82" i="56"/>
  <c r="H119" i="55"/>
  <c r="G119" i="55"/>
  <c r="E119" i="55"/>
  <c r="D119" i="55"/>
  <c r="F119" i="55" s="1"/>
  <c r="I118" i="55"/>
  <c r="F118" i="55"/>
  <c r="I117" i="55"/>
  <c r="F117" i="55"/>
  <c r="I116" i="55"/>
  <c r="F116" i="55"/>
  <c r="I115" i="55"/>
  <c r="F115" i="55"/>
  <c r="I114" i="55"/>
  <c r="F114" i="55"/>
  <c r="I113" i="55"/>
  <c r="F113" i="55"/>
  <c r="I112" i="55"/>
  <c r="F112" i="55"/>
  <c r="I111" i="55"/>
  <c r="F111" i="55"/>
  <c r="I110" i="55"/>
  <c r="F110" i="55"/>
  <c r="I109" i="55"/>
  <c r="F109" i="55"/>
  <c r="F108" i="55"/>
  <c r="I107" i="55"/>
  <c r="F107" i="55"/>
  <c r="I106" i="55"/>
  <c r="F106" i="55"/>
  <c r="I105" i="55"/>
  <c r="F105" i="55"/>
  <c r="I104" i="55"/>
  <c r="F104" i="55"/>
  <c r="I103" i="55"/>
  <c r="F103" i="55"/>
  <c r="I102" i="55"/>
  <c r="F102" i="55"/>
  <c r="I101" i="55"/>
  <c r="F101" i="55"/>
  <c r="I100" i="55"/>
  <c r="F100" i="55"/>
  <c r="I99" i="55"/>
  <c r="F99" i="55"/>
  <c r="I98" i="55"/>
  <c r="F98" i="55"/>
  <c r="I97" i="55"/>
  <c r="F97" i="55"/>
  <c r="I96" i="55"/>
  <c r="F96" i="55"/>
  <c r="I95" i="55"/>
  <c r="F95" i="55"/>
  <c r="I94" i="55"/>
  <c r="F94" i="55"/>
  <c r="I93" i="55"/>
  <c r="F93" i="55"/>
  <c r="I92" i="55"/>
  <c r="F92" i="55"/>
  <c r="H87" i="55"/>
  <c r="G87" i="55"/>
  <c r="E87" i="55"/>
  <c r="D87" i="55"/>
  <c r="I86" i="55"/>
  <c r="F86" i="55"/>
  <c r="I85" i="55"/>
  <c r="F85" i="55"/>
  <c r="I84" i="55"/>
  <c r="F84" i="55"/>
  <c r="I83" i="55"/>
  <c r="F83" i="55"/>
  <c r="I82" i="55"/>
  <c r="F82" i="55"/>
  <c r="I81" i="55"/>
  <c r="F81" i="55"/>
  <c r="I80" i="55"/>
  <c r="F80" i="55"/>
  <c r="I79" i="55"/>
  <c r="F79" i="55"/>
  <c r="I78" i="55"/>
  <c r="F78" i="55"/>
  <c r="I77" i="55"/>
  <c r="F77" i="55"/>
  <c r="I76" i="55"/>
  <c r="F76" i="55"/>
  <c r="I75" i="55"/>
  <c r="F75" i="55"/>
  <c r="I74" i="55"/>
  <c r="F74" i="55"/>
  <c r="I73" i="55"/>
  <c r="F73" i="55"/>
  <c r="I72" i="55"/>
  <c r="F72" i="55"/>
  <c r="I71" i="55"/>
  <c r="F71" i="55"/>
  <c r="I70" i="55"/>
  <c r="F70" i="55"/>
  <c r="I69" i="55"/>
  <c r="F69" i="55"/>
  <c r="I68" i="55"/>
  <c r="F68" i="55"/>
  <c r="I67" i="55"/>
  <c r="F67" i="55"/>
  <c r="I66" i="55"/>
  <c r="F66" i="55"/>
  <c r="I65" i="55"/>
  <c r="F65" i="55"/>
  <c r="I63" i="55"/>
  <c r="F63" i="55"/>
  <c r="I62" i="55"/>
  <c r="F62" i="55"/>
  <c r="BJ17" i="63"/>
  <c r="BI17" i="63"/>
  <c r="BE17" i="63"/>
  <c r="BK17" i="63" s="1"/>
  <c r="AD17" i="63"/>
  <c r="AC17" i="63"/>
  <c r="BJ16" i="63"/>
  <c r="BI16" i="63"/>
  <c r="BE16" i="63"/>
  <c r="BK16" i="63" s="1"/>
  <c r="AD16" i="63"/>
  <c r="AC16" i="63"/>
  <c r="BJ15" i="63"/>
  <c r="BI15" i="63"/>
  <c r="BE15" i="63"/>
  <c r="BK15" i="63" s="1"/>
  <c r="AD15" i="63"/>
  <c r="AC15" i="63"/>
  <c r="BJ14" i="63"/>
  <c r="BI14" i="63"/>
  <c r="BE14" i="63"/>
  <c r="BK14" i="63" s="1"/>
  <c r="AD14" i="63"/>
  <c r="AC14" i="63"/>
  <c r="BJ13" i="63"/>
  <c r="BI13" i="63"/>
  <c r="BE13" i="63"/>
  <c r="BK13" i="63" s="1"/>
  <c r="AD13" i="63"/>
  <c r="AC13" i="63"/>
  <c r="BJ12" i="63"/>
  <c r="BI12" i="63"/>
  <c r="BE12" i="63"/>
  <c r="BK12" i="63" s="1"/>
  <c r="AD12" i="63"/>
  <c r="AC12" i="63"/>
  <c r="BJ11" i="63"/>
  <c r="BI11" i="63"/>
  <c r="BE11" i="63"/>
  <c r="BK11" i="63" s="1"/>
  <c r="AD11" i="63"/>
  <c r="AC11" i="63"/>
  <c r="L31" i="60"/>
  <c r="K31" i="60"/>
  <c r="J31" i="60"/>
  <c r="L30" i="60"/>
  <c r="K30" i="60"/>
  <c r="J30" i="60"/>
  <c r="L29" i="60"/>
  <c r="K29" i="60"/>
  <c r="J29" i="60"/>
  <c r="L28" i="60"/>
  <c r="K28" i="60"/>
  <c r="J28" i="60"/>
  <c r="L27" i="60"/>
  <c r="K27" i="60"/>
  <c r="J27" i="60"/>
  <c r="L26" i="60"/>
  <c r="K26" i="60"/>
  <c r="J26" i="60"/>
  <c r="L25" i="60"/>
  <c r="K25" i="60"/>
  <c r="J25" i="60"/>
  <c r="L24" i="60"/>
  <c r="K24" i="60"/>
  <c r="J24" i="60"/>
  <c r="L23" i="60"/>
  <c r="K23" i="60"/>
  <c r="J23" i="60"/>
  <c r="L22" i="60"/>
  <c r="K22" i="60"/>
  <c r="J22" i="60"/>
  <c r="L21" i="60"/>
  <c r="K21" i="60"/>
  <c r="J21" i="60"/>
  <c r="L20" i="60"/>
  <c r="K20" i="60"/>
  <c r="J20" i="60"/>
  <c r="L19" i="60"/>
  <c r="K19" i="60"/>
  <c r="J19" i="60"/>
  <c r="L18" i="60"/>
  <c r="K18" i="60"/>
  <c r="J18" i="60"/>
  <c r="L17" i="60"/>
  <c r="K17" i="60"/>
  <c r="J17" i="60"/>
  <c r="L16" i="60"/>
  <c r="K16" i="60"/>
  <c r="J16" i="60"/>
  <c r="L15" i="60"/>
  <c r="K15" i="60"/>
  <c r="J15" i="60"/>
  <c r="L14" i="60"/>
  <c r="K14" i="60"/>
  <c r="J14" i="60"/>
  <c r="L13" i="60"/>
  <c r="K13" i="60"/>
  <c r="J13" i="60"/>
  <c r="L12" i="60"/>
  <c r="K12" i="60"/>
  <c r="J12" i="60"/>
  <c r="L11" i="60"/>
  <c r="K11" i="60"/>
  <c r="J11" i="60"/>
  <c r="F87" i="55" l="1"/>
  <c r="I119" i="55"/>
  <c r="I87" i="55"/>
</calcChain>
</file>

<file path=xl/sharedStrings.xml><?xml version="1.0" encoding="utf-8"?>
<sst xmlns="http://schemas.openxmlformats.org/spreadsheetml/2006/main" count="3291" uniqueCount="1183">
  <si>
    <t>Goal 16. Promote peaceful and inclusive societies for sustainable development, provide access to justice for all and build effective, accountable and inclusive institutions at all levels</t>
  </si>
  <si>
    <t>Source</t>
  </si>
  <si>
    <t>16.1 Significantly reduce all forms of violence and related death rates everywhere</t>
  </si>
  <si>
    <t>16.1.1 Number of victims of intentional homicide per 100,000 population, by sex and age</t>
  </si>
  <si>
    <t>16.1.2 Conflict-related deaths per 100,000 population, by sex, age and cause</t>
  </si>
  <si>
    <t>This indicator is defined as the total count of conflict-related deaths divided by the total population, expressed per 100,000 population. ‘Conflict’ is defined as ‘armed conflict’ in reference to a terminology enshrined in International Humanitarian Law (IHL), and applied to situations based on the assessment of the United Nations (UN) and other internationally mandated entities. ‘Conflict-related deaths’ refers to direct and indirect deaths associated to armed conflict.  ‘Population’ refers to total resident population in a given situation of armed conflict included in the indicator, in a given year. Population data are derived from annual estimates produced by the UN Population Division.</t>
  </si>
  <si>
    <t>The total number of persons who have been victim of physical, psychological or sexual violence in the previous 12 months, as a share of the total population.</t>
  </si>
  <si>
    <t>16.1.4 Proportion of population that feel safe walking alone around the area they live</t>
  </si>
  <si>
    <t>This indicator refers to the proportion of the adult population who feel safe walking alone in their neighborhood after dark.</t>
  </si>
  <si>
    <t>16.2 End abuse, exploitation, trafficking and all forms of violence against and torture of children</t>
  </si>
  <si>
    <t>16.2.1 Proportion of children aged 1–17 years who experienced any physical punishment and/or psychological aggression by caregivers in the past month</t>
  </si>
  <si>
    <t>Proportion of children aged 1-17 years who experienced any physical punishment and/or psychological aggression by caregivers in the past month is currently being measured by the Proportion of children aged 1-14 years who experienced any physical punishment and/or psychological aggression by caregivers in the past month.</t>
  </si>
  <si>
    <t>Percentage of children age 1-14 years by child disciplining methods experienced during the last one month, Suriname MICS, 2018</t>
  </si>
  <si>
    <t>16.2.2 Number of victims of human trafficking per 100,000 population, by sex, age and form of exploitation</t>
  </si>
  <si>
    <t xml:space="preserve">The indicator is defined as the ratio between the total number of victims of trafficking in persons detected or living in a country and the population resident in the country, expressed per 100,000 populations. According to Article 3, paragraph (a) of the UN Trafficking in Persons Protocol, trafficking in persons is defined as “the recruitment, transportation, transfer, harbouring or receipt of persons, by means of the threat or use of force or other forms of coercion, of abduction, of fraud, of deception, of the abuse of power or of a position of vulnerability or of the giving or receiving of payments or benefits to achieve the consent of a person having control over another person, for the purpose of exploitation. Exploitation shall include, at a minimum, the exploitation of the prostitution of others or other forms of sexual exploitation, forced labour or services, slavery or practices similar to slavery, servitude or the removal of organs”.
Article 3, (b) states “the consent of a victim of trafficking in persons to the intended exploitation set forth in subparagraph (a) of this article shall be irrelevant where any of the means set forth in subparagraph (a) have been used”;Article 3, (c) states “the recruitment, transportation, transfer, harbouring or receipt of a child for the purpose of exploitation shall be considered trafficking in persons even if this does not involve any of the means set forth in subparagraph (a);"
</t>
  </si>
  <si>
    <t>16.2.3 Proportion of young women and men aged 18–29 years who experienced sexual violence by age 18</t>
  </si>
  <si>
    <t>Proportion of young women and men aged 18-29 years who experienced sexual violence by age 18</t>
  </si>
  <si>
    <t>16.3 Promote the rule of law at the national and international levels and ensure equal access to justice for all</t>
  </si>
  <si>
    <t>16.3.1 Proportion of victims of violence in the previous 12 months who reported their victimization to competent authorities or other officially recognized conflict resolution mechanisms</t>
  </si>
  <si>
    <t>Number of victims of violent crime in the previous 12 months who reported their victimization to competent authorities or other officially recognized conflict resolution mechanisms, as a percentage of all victims of violent crime in the previous 12 months</t>
  </si>
  <si>
    <t>16.3.2 Unsentenced detainees as a proportion of overall prison population</t>
  </si>
  <si>
    <t>The total number of persons held in detention who have not yet been sentenced, as a percentage of the total number of persons held in detention, on a specified date.</t>
  </si>
  <si>
    <t>16.3.3 Proportion of the population who have experienced a dispute in the past two years and who accessed a formal or informal dispute resolution mechanism, by type of mechanism</t>
  </si>
  <si>
    <t>Number of persons who experienced a dispute during the past two years who accessed a formal or informal dispute resolution mechanism, as a percentage of all those who experienced a dispute in the past two years, by type of mechanism.</t>
  </si>
  <si>
    <t>16.4 By 2030, significantly reduce illicit financial and arms flows, strengthen the recovery and return of stolen assets and combat all forms of organized crime</t>
  </si>
  <si>
    <t>16.4.1 Total value of inward and outward illicit financial flows (in current United States dollars)</t>
  </si>
  <si>
    <t>The Indicator measures the total value of inward and outward illicit financial flows (IFFs) in current United States dollars. IFFs are defined as “financial flows that are illicit in origin, transfer or use, that reflect an exchange of value and that cross country borders”.</t>
  </si>
  <si>
    <t>16.4.2 Proportion of seized, found or surrendered arms whose illicit origin or context has been traced or established by a competent authority in line with international instruments</t>
  </si>
  <si>
    <t>Proportion of seized, found or surrendered arms whose illicit origin or context has been traced or established by a competent authority in line with international instruments</t>
  </si>
  <si>
    <t>16.5 Substantially reduce corruption and bribery in all their forms</t>
  </si>
  <si>
    <t>16.5.1 Proportion of persons who had at least one contact with a public official and who paid a bribe to a public official, or were asked for a bribe by those public officials, during the previous 12 months</t>
  </si>
  <si>
    <t>This indicator is defined as the percentage of persons who paid at least one bribe (gave a public official money, a gift or counter favour) to a public official, or were asked for a bribe by these public officials, in the last 12 months, as a percentage of persons who had at least one contact with a public official in the same period.</t>
  </si>
  <si>
    <t>16.5.2 Proportion of businesses that had at least one contact with a public official and that paid a bribe to a public official, or were asked for a bribe by those public officials during the previous 12 months</t>
  </si>
  <si>
    <t>Proportion of firms asked for a gift or informal payment when meeting with tax officials.In every Enterprise Survey (www.enterprisesurveys.org), there is a standard question which asks the survey respondent if they were inspected by or required to meet with tax officials. If the respondent indicates ‘yes’, then there is a follow-up question which asks if the respondent was expected to provide a gift or an informal payment during these inspections/meetings. The response options include “yes”, “no”, “don’t know”, and “refuse”. Enterprise Surveys are firm-level surveys conducted in World Bank client countries. The survey focuses on various aspects of the business environment as well as firm’s outcome measures such as annual sales, productivity, etc. The surveys are conducted via face-to-face interviews with the top manager or business owner. For each country, the survey is conducted approximately every 4-5 years.</t>
  </si>
  <si>
    <t>16.6 Develop effective, accountable and transparent institutions at all levels</t>
  </si>
  <si>
    <t>16.6.1 Primary government expenditures as a proportion of original approved budget, by sector (or by budget codes or similar)</t>
  </si>
  <si>
    <t xml:space="preserve">Primary government expenditures as a proportion of original approved budget
This indicator measures the extent to which aggregate budget expenditure outturn reflects the amount originally approved, as defined in government budget documentation and fiscal reports. The coverage is budgetary central government (BCG) and the time period covered is the last three completed fiscal years.
</t>
  </si>
  <si>
    <t>16.6.2 Proportion of population satisfied with their last experience of public services</t>
  </si>
  <si>
    <t>This indicator measures levels of public satisfaction with people’s last experience with public services, in the three service areas of healthcare, education and government services (i.e. services to obtain government-issued identification documents and services for the civil registration of life events such as births, marriages and deaths). This is a survey-based indicator which emphasizes citizens’ experiences over general perceptions, with an eye on measuring the availability and quality of services as they were actually delivered to survey respondents. Respondents are asked to reflect on their last experience with each service, and to provide a rating on five ‘attributes’, or service-specific standards, of healthcare, education and government services (such as access, affordability, quality of facilities, etc.). A final question asks respondents for their overall satisfaction level with each service. It is recommended that survey results, at a minimum, be disaggregated by sex, income and place of residence (urban/rural, administrative regions). To the extent possible, all efforts should be made to also disaggregate results by disability status and by ‘nationally relevant population groups’.</t>
  </si>
  <si>
    <t>16.7 Ensure responsive, inclusive, participatory and representative decision-making at all levels</t>
  </si>
  <si>
    <t>This metadata sheet is focused only on the first sub-component of indicator 16.7.1, namely on positions in national legislatures held by individuals of each target population (sex, age, persons with disabilities, and contextually relevant population groups). The legislative sub-component of indicator 16.7.1 aims to measure how representative of the general population are the individuals occupying key decision-making positions in national legislatures. More specifically, this indicator measures the proportional representation of various demographic groups (women, age groups) in the national population amongst individuals occupying the following positions in national legislatures: (1) Members, (2) Speakers and (3) Chairs of permanent committees in charge of the following portfolios: Foreign Affairs, Defence, Finance, Human Rights and Gender Equality. Furthermore, it looks at the electoral and constitutional provisions adopted by countries to secure representation in national legislatures of persons with disabilities and contextually relevant population groups.</t>
  </si>
  <si>
    <t>16.7.2 Proportion of population who believe decision-making is inclusive and responsive, by sex, age, disability and population group</t>
  </si>
  <si>
    <t>This survey-based indicator measures self-reported levels of ‘external political efficacy’, that is, the extent to which people think that politicians and/or political institutions will listen to, and act on, the opinions of ordinary citizens. To address both dimensions covered by this indicator, SDG indicator 16.7.2 uses two well-established survey questions, namely: 1) one question measuring the extent to which people feel they have a say in what the government does (focus on inclusive participation in decision-making) and 2) another question measuring the extent to which people feel the political system allows them to have an influence on politics (focus on responsive decision-making).All efforts should be made to disaggregate survey results on these two questions by sex, age group, income level, education level, place of residence (administrative region e.g. province, state, district; urban/rural), disability status, and nationally relevant population groups.</t>
  </si>
  <si>
    <t>16.8 Broaden and strengthen the participation of developing countries in the institutions of global governance</t>
  </si>
  <si>
    <t>16.8.1 Proportion of members and voting rights of developing countries in international organizations</t>
  </si>
  <si>
    <t xml:space="preserve">The indicator Proportion of members and voting rights of developing countries in international organizations has two components, the developing country proportion of voting rights and the developing country proportion of membership in international organisations. In some institutions these two components are identical.
The indicator is calculated independently for eleven different international institutions: The United Nations General Assembly, the United Nations Security Council, the United Nations Economic and Social Council, the International Monetary Fund, the International Bank for Reconstruction and Development, the International Finance Corporation, the African Development Bank, the Asian Development Bank, the Inter-American Development Bank, the World Trade Organisation, and the Financial Stability Board.
</t>
  </si>
  <si>
    <t>16.9 By 2030, provide legal identity for all, including birth registration</t>
  </si>
  <si>
    <t>16.9.1 Proportion of children under 5 years of age whose births have been registered with a civil authority, by age</t>
  </si>
  <si>
    <t>Proportion of children under 5 years of age whose births have been registered with a civil authority.</t>
  </si>
  <si>
    <t>16.10 Ensure public access to information and protect fundamental freedoms, in accordance with national legislation and international agreements</t>
  </si>
  <si>
    <t>16.10.1 Number of verified cases of killing, kidnapping, enforced disappearance, arbitrary detention and torture of journalists, associated media personnel, trade unionists and human rights advocates in the previous 12 months</t>
  </si>
  <si>
    <t>This indicator is defined as the number of verified cases of killing, enforced disappearance, torture, arbitrary detention, kidnapping and other harmful acts committed against journalists, trade unionists and human rights defenders on an annual basis.</t>
  </si>
  <si>
    <t>16.10.2 Number of countries that adopt and implement constitutional, statutory and/or policy guarantees for public access to information</t>
  </si>
  <si>
    <t xml:space="preserve">Number of countries that adopt and implement constitutional, statutory and/or policy guarantees for public access to information. The purpose of this indicator is to report the total of number of countries that adopted legal guarantees on ATI, as well as the main tendencies in the implementation of these guarantees, which are presented in global aggregates.
Based on the definition above, the indicator has two components:
1. Adoption
2. Implementation. Under each component, key questions were identified based on what can be called “Principles of Access to Information”, and which highlight essential components for effective implementation of Access to Information implementation at the country level. These Principles are synthesized from existing frameworks and documents recognised internationally.  For the purpose of this survey, the principles of relevance are as follows:
1. Legal frameworks for Access to Information
2. Limited exemptions
3. Oversight mechanism
4. Appeals mechanism
5. Record keeping and reporting
Each question values between 0 and 2. Upon the completion of the survey, a country can get a total score of 0-9.  The total score of each country will not be assigned to any level category (e.g.: low, medium or high). However, it will contribute to global aggregates.  More details on the computation method are under the section Methodology.
</t>
  </si>
  <si>
    <t>16.a Strengthen relevant national institutions, including through international cooperation, for building capacity at all levels, in particular in developing countries, to prevent violence and combat terrorism and crime</t>
  </si>
  <si>
    <t>16.a.1 Existence of independent national human rights institutions in compliance with the Paris Principles</t>
  </si>
  <si>
    <t>This indicator Existence of independent national human rights institutions in compliance with the Paris Principles measures the compliance of existing national human rights institutions with the Principles relating to the Status of National Institutions (The Paris Principles), which were adopted by the General Assembly (resolution 48/134) based on the rules of procedure of the Global Alliance of National Human Rights Institutions (GANHRI, formerly the International Coordinating Committee of National Institutions for the Promotion and Protection of Human Rights or ICC).</t>
  </si>
  <si>
    <t>16.b Promote and enforce non-discriminatory laws and policies for sustainable development</t>
  </si>
  <si>
    <t>16.b.1 Proportion of population reporting having personally felt discriminated against or harassed in the previous 12 months on the basis of a ground of discrimination prohibited under international human rights law</t>
  </si>
  <si>
    <t>This indicator is defined as the proportion of the population (adults) who self-report that they personally experienced discrimination or harassment during the last 12 months based on ground(s) prohibited by international human rights law. International human rights law refers to the body of international legal instruments aiming to promote and protect human rights, including the Universal Declaration of Human Rights and subsequent international human rights treaties adopted by the United Nations.</t>
  </si>
  <si>
    <t>Targets</t>
  </si>
  <si>
    <t>Indicators</t>
  </si>
  <si>
    <t>UNSD Indicator Codes†</t>
  </si>
  <si>
    <t>Tier</t>
  </si>
  <si>
    <t>Agency</t>
  </si>
  <si>
    <t>latest</t>
  </si>
  <si>
    <t>data available by sex, age, location etc</t>
  </si>
  <si>
    <t>latest statistics</t>
  </si>
  <si>
    <t>reporting agency/ministry</t>
  </si>
  <si>
    <t>custodian</t>
  </si>
  <si>
    <t>remarks</t>
  </si>
  <si>
    <t>national priority score</t>
  </si>
  <si>
    <t>linked to Nat.Dev.Plan (2017-2021)</t>
  </si>
  <si>
    <t>linked to Nat.Dev.Plan (2022-2026)</t>
  </si>
  <si>
    <t>Link CC</t>
  </si>
  <si>
    <t>Link MSDCF</t>
  </si>
  <si>
    <t>Yes =2, partial =1,  / NO=0</t>
  </si>
  <si>
    <t>census/ survey</t>
  </si>
  <si>
    <t>publications/ studies</t>
  </si>
  <si>
    <t>other</t>
  </si>
  <si>
    <t>NSO</t>
  </si>
  <si>
    <t>MINISTRY</t>
  </si>
  <si>
    <t>Other</t>
  </si>
  <si>
    <t>website</t>
  </si>
  <si>
    <t>year</t>
  </si>
  <si>
    <t>C160101</t>
  </si>
  <si>
    <t>Tier II</t>
  </si>
  <si>
    <t>yes</t>
  </si>
  <si>
    <t xml:space="preserve">census </t>
  </si>
  <si>
    <t>GBSpub/ KJPS stat</t>
  </si>
  <si>
    <t>yes, partially</t>
  </si>
  <si>
    <t xml:space="preserve">UNODC,
WHO
</t>
  </si>
  <si>
    <t>C160102</t>
  </si>
  <si>
    <t xml:space="preserve">OHCHR
</t>
  </si>
  <si>
    <t>16.1.3 Proportion of population subjected to (a) physical violence, (b) psychological violence and (c) sexual violence in the previous 12 months</t>
  </si>
  <si>
    <t>C160103</t>
  </si>
  <si>
    <t>Gender pub</t>
  </si>
  <si>
    <t xml:space="preserve">UNODC
</t>
  </si>
  <si>
    <t>C160104</t>
  </si>
  <si>
    <t>MICS/ LAPOP</t>
  </si>
  <si>
    <t>C160201</t>
  </si>
  <si>
    <t xml:space="preserve">UNICEF
</t>
  </si>
  <si>
    <t>C160202</t>
  </si>
  <si>
    <t>C160203</t>
  </si>
  <si>
    <t>C160301</t>
  </si>
  <si>
    <t>C160302</t>
  </si>
  <si>
    <t>Tier I</t>
  </si>
  <si>
    <t>Statistical Yearbook</t>
  </si>
  <si>
    <t>C160303</t>
  </si>
  <si>
    <t xml:space="preserve">UNDP,
OECD,
UNODC
</t>
  </si>
  <si>
    <t>C160401</t>
  </si>
  <si>
    <t xml:space="preserve">UNODC,
UNCTAD
</t>
  </si>
  <si>
    <t>C160402</t>
  </si>
  <si>
    <t xml:space="preserve">UNODC,
UNODA
</t>
  </si>
  <si>
    <t>C160501</t>
  </si>
  <si>
    <t>LAPOP</t>
  </si>
  <si>
    <t>C160502</t>
  </si>
  <si>
    <t xml:space="preserve">World Bank,
UNODC
</t>
  </si>
  <si>
    <t>C160601</t>
  </si>
  <si>
    <t xml:space="preserve">World Bank
</t>
  </si>
  <si>
    <t>C160602</t>
  </si>
  <si>
    <t>lapop</t>
  </si>
  <si>
    <t>lapop publ</t>
  </si>
  <si>
    <t xml:space="preserve">UNDP
</t>
  </si>
  <si>
    <t>16.7.1 Proportions of positions in national and local institutions, including (a) the legislatures; (b) the public service; and (c) the judiciary, compared to national distributions, by sex, age, persons with disabilities and population groups</t>
  </si>
  <si>
    <t>C160701</t>
  </si>
  <si>
    <t>Tier I (a)/Tier II (b, c)</t>
  </si>
  <si>
    <t xml:space="preserve">IPU, 
UNDP
</t>
  </si>
  <si>
    <t>C160702</t>
  </si>
  <si>
    <t>C200205</t>
  </si>
  <si>
    <t xml:space="preserve">DESA/FFDO
</t>
  </si>
  <si>
    <t>C160901</t>
  </si>
  <si>
    <t>MICS/census</t>
  </si>
  <si>
    <t>GBS/Biza pub</t>
  </si>
  <si>
    <t xml:space="preserve">UNSD,
UNICEF
</t>
  </si>
  <si>
    <t>C161001</t>
  </si>
  <si>
    <t>C161002</t>
  </si>
  <si>
    <t>DNA</t>
  </si>
  <si>
    <t xml:space="preserve">UNESCO-UIS
</t>
  </si>
  <si>
    <t>C160a01</t>
  </si>
  <si>
    <t>C200204</t>
  </si>
  <si>
    <t>MICS/ lapop</t>
  </si>
  <si>
    <t>yes, MICS SFR/</t>
  </si>
  <si>
    <t>I</t>
  </si>
  <si>
    <t>II</t>
  </si>
  <si>
    <t>average pop 2015-2019</t>
  </si>
  <si>
    <t>Mid-year Population (estimate)</t>
  </si>
  <si>
    <t>Number of registered victims from violence by Sex, 2010 – 2016</t>
  </si>
  <si>
    <t>Year</t>
  </si>
  <si>
    <t>Type of Violence</t>
  </si>
  <si>
    <t>Total</t>
  </si>
  <si>
    <t>Mid-Year Population</t>
  </si>
  <si>
    <t>Ratio</t>
  </si>
  <si>
    <t>Male</t>
  </si>
  <si>
    <t>Female</t>
  </si>
  <si>
    <t>Femal</t>
  </si>
  <si>
    <t>Sexual</t>
  </si>
  <si>
    <t>Physical</t>
  </si>
  <si>
    <t xml:space="preserve">Bron: </t>
  </si>
  <si>
    <t>Table PR.7.1W: Feelings of safety (women)</t>
  </si>
  <si>
    <t>Percent distribution of women age 15-49 years by feeling of safety walking alone in their neighbourhood after dark and being home alone after dark, Suriname MICS, 2018</t>
  </si>
  <si>
    <t>Percent distribution of women who walking alone in their neighbourhood after dark feel:</t>
  </si>
  <si>
    <t>Percent distribution of women who being home alone after dark feel:</t>
  </si>
  <si>
    <t>Percent of women who feel safe home alone after dark</t>
  </si>
  <si>
    <t xml:space="preserve">Percentage of women who after dark feel very unsafe walking alone in their neighborhood or being home alone </t>
  </si>
  <si>
    <t xml:space="preserve">Number of women </t>
  </si>
  <si>
    <t>Very safe</t>
  </si>
  <si>
    <t>Safe</t>
  </si>
  <si>
    <t>Unsafe</t>
  </si>
  <si>
    <t>Very unsafe</t>
  </si>
  <si>
    <t>Never walk alone after dark</t>
  </si>
  <si>
    <t>Never home alone after dark</t>
  </si>
  <si>
    <t>Area</t>
  </si>
  <si>
    <t xml:space="preserve">Urban </t>
  </si>
  <si>
    <t xml:space="preserve">Rural Coastal </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</si>
  <si>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</si>
  <si>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</si>
  <si>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</si>
  <si>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</si>
  <si>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</si>
  <si>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</si>
  <si>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</si>
  <si>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</si>
  <si>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</si>
  <si>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</si>
  <si>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</si>
  <si>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</si>
  <si>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Age</t>
  </si>
  <si>
    <t>15-19</t>
  </si>
  <si>
    <t>15-17</t>
  </si>
  <si>
    <t>18-19</t>
  </si>
  <si>
    <t>20-24</t>
  </si>
  <si>
    <t>25-29</t>
  </si>
  <si>
    <t>30-34</t>
  </si>
  <si>
    <t>35-39</t>
  </si>
  <si>
    <t>40-44</t>
  </si>
  <si>
    <t>45-49</t>
  </si>
  <si>
    <t>Education</t>
  </si>
  <si>
    <t>ECE, Pre-primary or none</t>
  </si>
  <si>
    <t xml:space="preserve">Primary </t>
  </si>
  <si>
    <t>Lower Secondary</t>
  </si>
  <si>
    <t>Upper Secondary</t>
  </si>
  <si>
    <t>Higher</t>
  </si>
  <si>
    <t>Missing/ DK</t>
  </si>
  <si>
    <t>Functional difficulties (age 18-49 years)</t>
  </si>
  <si>
    <t>Has functional difficulty</t>
  </si>
  <si>
    <t>Has no functional difficulty</t>
  </si>
  <si>
    <t>Ethnicity of household head</t>
  </si>
  <si>
    <t xml:space="preserve">    Indigenous/Amerindian </t>
  </si>
  <si>
    <t xml:space="preserve">    Maroon</t>
  </si>
  <si>
    <t xml:space="preserve">    Creole</t>
  </si>
  <si>
    <t xml:space="preserve">    Hindustani</t>
  </si>
  <si>
    <t xml:space="preserve">    Javanese</t>
  </si>
  <si>
    <t xml:space="preserve">    Mixed Etnicity</t>
  </si>
  <si>
    <t xml:space="preserve">    Other</t>
  </si>
  <si>
    <t>Wealth index quintile</t>
  </si>
  <si>
    <t>Poorest</t>
  </si>
  <si>
    <t>Second</t>
  </si>
  <si>
    <t>Middle</t>
  </si>
  <si>
    <t>Fourth</t>
  </si>
  <si>
    <t>Richest</t>
  </si>
  <si>
    <t>This table shows frequency of the scaled answers to questions VT20 and VT21.
The first set of columns presents distribution of feelings of safety walking in their neighborhood after dark (VT20). This is followed by the composite MICS/SDG indicator merging those feeling very safe or safe.
Similarly, the second set of columns presents distribution of feelings of safety being home alone after dark (VT21).
The last results column tabulates those who feel very unsafe in either circumstance (VT20=4 or VT21=4).</t>
  </si>
  <si>
    <t>Table PR.7.1M: Feelings of safety (men)</t>
  </si>
  <si>
    <t>Percent distribution of men age 15-49 years by feeling of safety walking alone in their neighbourhood after dark and being home alone after dark, Suriname MICS, 2018</t>
  </si>
  <si>
    <t>Percent distribution of men who walking alone in their neighbourhood after dark feel:</t>
  </si>
  <si>
    <t>Percent distribution of men who being home alone after dark feel:</t>
  </si>
  <si>
    <t>Percent of men who feel safe home alone after dark</t>
  </si>
  <si>
    <t xml:space="preserve">Percentage of men who after dark feel very unsafe walking alone in their neighborhood or being home alone </t>
  </si>
  <si>
    <t xml:space="preserve">Number of men </t>
  </si>
  <si>
    <t>Rural Coastal</t>
  </si>
  <si>
    <t xml:space="preserve">    Marowijne</t>
  </si>
  <si>
    <t>Missing</t>
  </si>
  <si>
    <t>This table shows frequency of the scaled answers to questions MVT20 and MVT21.
The first set of columns presents distribution of feelings of safety walking in their neighborhood after dark (MVT20). This is followed by the composite MICS/SDG indicator merging those feeling very safe or safe.
Similarly, the second set of columns presents distribution of feelings of safety being home alone after dark (MVT21).
The last results column tabulates those who feel very unsafe in either circumstance (MVT20=4 or MVT21=4).</t>
  </si>
  <si>
    <t>Percentage of children 2-14 years old who experience any violent discipline (psychological aggression and/or physical punishment).</t>
  </si>
  <si>
    <t>Violent discipline (%)</t>
  </si>
  <si>
    <t>Any Violent discipline</t>
  </si>
  <si>
    <t>Sex</t>
  </si>
  <si>
    <t>Place of Residence</t>
  </si>
  <si>
    <t>urban</t>
  </si>
  <si>
    <t>rural</t>
  </si>
  <si>
    <t>Suriname</t>
  </si>
  <si>
    <t>Source: MICS data 2010/https://data.unicef.org/topic/child-protection/violence/violent-discipline/</t>
  </si>
  <si>
    <t>Table PR.2.1: Child discipline</t>
  </si>
  <si>
    <t>Percentage of children age 1-14 years who experienced:</t>
  </si>
  <si>
    <t>Number of children age 1-14 years</t>
  </si>
  <si>
    <t>Only non-violent discipline</t>
  </si>
  <si>
    <t>Psychological  aggression</t>
  </si>
  <si>
    <t>Physical punishment</t>
  </si>
  <si>
    <t>Any</t>
  </si>
  <si>
    <t>Urban</t>
  </si>
  <si>
    <t>Rural Interior</t>
  </si>
  <si>
    <t>1-2</t>
  </si>
  <si>
    <t>3-4</t>
  </si>
  <si>
    <t>5-9</t>
  </si>
  <si>
    <t>10-14</t>
  </si>
  <si>
    <t>The child discipline module is administered in both the Questionnaire for Children Under Five and the Questionnaire for Children Age 5-17. The module is administered for all children age 1-4, but only to one randomly selected child age 5-17 (if age 5-14). To account for the random selection, the household sample weight is multiplied by the total number of children age 5-17 in each household; this weight is used when producing data on 5-14 year old children in this table.
Columns of the table refer to the following (the question numbers are preceded by either U or F, e.g. UCD3A or FCD3A, indicating Under 5 (U) or 5-17 (F), respectively):
(B) Only non-violent discipline: (CD2A=1 or CD2B=1 or CD2E=1 ) and (CD2C, CD2D, CD2F, CD2G, CD2H, CD2I, CD2J, CD2K=2)
(C) Psychological aggression: CD2D=1 or CD2H=1
(D) Any physical punishment: CD2C=1 or CD2F=1 or CD2G=1 or CD2I=1 or CD2J=1 or CD2K=1
(E) Severe physical punishment: CD2I=1 or CD2K=1
(F) Any violent discipline method: CD2C, CD2D, CD2F, CD2G, CD2H, CD2I, CD2J or CD2K=1
Child disciplining methods in this table should be considered as lower bounds of the actual discipline methods used by the household members, since children who may have been separated from the household members (e.g. at boarding school) during the past month are considered not to have been subjected to any disciplining method.</t>
  </si>
  <si>
    <t>Table 4.7: Number of registered victims from domestic violenceby type of Domestic Violence,Agegroup and Sex, 2010 – 2016</t>
  </si>
  <si>
    <t xml:space="preserve">Table
Percentage of young men and women who experienced sexual violence by age 21
</t>
  </si>
  <si>
    <t xml:space="preserve"> Sexual Abuse Agegroup by Sex</t>
  </si>
  <si>
    <t>≤ 10 year</t>
  </si>
  <si>
    <t>11-20 year</t>
  </si>
  <si>
    <t>21-30 year</t>
  </si>
  <si>
    <t>31-40 year</t>
  </si>
  <si>
    <t>41-50 year</t>
  </si>
  <si>
    <t>≥ 51 year</t>
  </si>
  <si>
    <t>40+ years</t>
  </si>
  <si>
    <t>20-29 year</t>
  </si>
  <si>
    <t>Ratio 20-29 year</t>
  </si>
  <si>
    <t xml:space="preserve"> Fem.</t>
  </si>
  <si>
    <t>-</t>
  </si>
  <si>
    <t xml:space="preserve">Persons (10 year and older) taken into Custody per District by Sex, 2014 – 2016 </t>
  </si>
  <si>
    <t>District</t>
  </si>
  <si>
    <t>Paramaribo</t>
  </si>
  <si>
    <t>Wanica</t>
  </si>
  <si>
    <t>Nickerie</t>
  </si>
  <si>
    <t>Coronie</t>
  </si>
  <si>
    <t>Saramacca</t>
  </si>
  <si>
    <t>Commewijne</t>
  </si>
  <si>
    <t>Marowijne</t>
  </si>
  <si>
    <t>Para</t>
  </si>
  <si>
    <t>Brokopondo</t>
  </si>
  <si>
    <t>Sipaliwini</t>
  </si>
  <si>
    <t>Totaal /Total</t>
  </si>
  <si>
    <t>Source: Ministry of Justice and Police, Department of Crime Information</t>
  </si>
  <si>
    <t>Human Resource Management</t>
  </si>
  <si>
    <t>Total approved Budget &amp; Government expenditure per ministry/Directory ,2015-2016</t>
  </si>
  <si>
    <t>Ministries &amp; Departments</t>
  </si>
  <si>
    <t>%</t>
  </si>
  <si>
    <t>Justice &amp; Police</t>
  </si>
  <si>
    <t>General Affairs</t>
  </si>
  <si>
    <t>National Assembly</t>
  </si>
  <si>
    <t>Home Affairs</t>
  </si>
  <si>
    <t>Regional Development</t>
  </si>
  <si>
    <t>Defense</t>
  </si>
  <si>
    <t>Foreign Affairs</t>
  </si>
  <si>
    <t>Finance</t>
  </si>
  <si>
    <t xml:space="preserve">Tax </t>
  </si>
  <si>
    <t>Development Finance</t>
  </si>
  <si>
    <t>Trade, Industry and Tourism</t>
  </si>
  <si>
    <t>Agriculture, Animal Husbandry and Fisheries</t>
  </si>
  <si>
    <t>Natural Resources</t>
  </si>
  <si>
    <t>Labour</t>
  </si>
  <si>
    <t>Environment</t>
  </si>
  <si>
    <t>Social Affairs and Housing</t>
  </si>
  <si>
    <t>Culture</t>
  </si>
  <si>
    <t>Health</t>
  </si>
  <si>
    <t>BWD</t>
  </si>
  <si>
    <t>CTW</t>
  </si>
  <si>
    <t>Public Green</t>
  </si>
  <si>
    <t>Transport and Communication</t>
  </si>
  <si>
    <t>Sport &amp; Youth Affairs</t>
  </si>
  <si>
    <t>Total expenditure</t>
  </si>
  <si>
    <t>4969,8</t>
  </si>
  <si>
    <t>7250,2</t>
  </si>
  <si>
    <t>approved Budget</t>
  </si>
  <si>
    <t>Government Expenditure</t>
  </si>
  <si>
    <t>GovernmentExpenditure</t>
  </si>
  <si>
    <t>Agriculture  Development Interior</t>
  </si>
  <si>
    <t>Sustainable Development maroons</t>
  </si>
  <si>
    <t>Sustainable Development Indigenous</t>
  </si>
  <si>
    <t>Agriculture, Animal Husbandry &amp; Fisheries</t>
  </si>
  <si>
    <t>Transport &amp; Communication</t>
  </si>
  <si>
    <t>Physical Planning, Land &amp; Forestry Management</t>
  </si>
  <si>
    <t>8145,7</t>
  </si>
  <si>
    <t>Table PR.1.1: Birth registration</t>
  </si>
  <si>
    <t>Percentage of children under age 5 by whether birth is registered and percentage of children not registered whose mothers/caretakers know how to register births, Suriname MICS, 2018</t>
  </si>
  <si>
    <t>Children whose birth are registered with civil authorities</t>
  </si>
  <si>
    <t xml:space="preserve">Number of children </t>
  </si>
  <si>
    <t>Percent of children whose mothers/ caretakers know how to register births</t>
  </si>
  <si>
    <t>Number of children without birth registration</t>
  </si>
  <si>
    <t>Have birth certificate</t>
  </si>
  <si>
    <t>No birth certificate</t>
  </si>
  <si>
    <t>Seen</t>
  </si>
  <si>
    <t>Not seen</t>
  </si>
  <si>
    <t>Birth Registration  (%)</t>
  </si>
  <si>
    <t>00-11 months</t>
  </si>
  <si>
    <t>12-23 months</t>
  </si>
  <si>
    <t>24-35 months</t>
  </si>
  <si>
    <t>36-47 months</t>
  </si>
  <si>
    <t>48-59 months</t>
  </si>
  <si>
    <t>Total (0-59 months)</t>
  </si>
  <si>
    <t>Source MICS</t>
  </si>
  <si>
    <t>Age (in months)</t>
  </si>
  <si>
    <t>0-11</t>
  </si>
  <si>
    <t>12-23</t>
  </si>
  <si>
    <t>24-35</t>
  </si>
  <si>
    <t>36-47</t>
  </si>
  <si>
    <t>48-59</t>
  </si>
  <si>
    <t>Table EQ.3.1W: Discrimination and harassment (women)</t>
  </si>
  <si>
    <t>Percentage of women age 15-49 years who in the past 12 months have felt discriminated against or harassed and those who have not felt discriminated against or harassed, Suriname MICS, 2018</t>
  </si>
  <si>
    <t>Percentage of women age 15-49 years who in the last 12 months have felt discriminated against or harassed on the basis of:</t>
  </si>
  <si>
    <t>Percentage of women who have not felt discriminated against or harassed in the last 12 months</t>
  </si>
  <si>
    <t>Ethnic origin</t>
  </si>
  <si>
    <t>Gender</t>
  </si>
  <si>
    <t>Sexual orientation</t>
  </si>
  <si>
    <t>Religion or belief</t>
  </si>
  <si>
    <t>Disability</t>
  </si>
  <si>
    <t>Immigration origin</t>
  </si>
  <si>
    <t>Other reason</t>
  </si>
  <si>
    <t>The percentage of women age 15-49 years who in the last 12 months have felt discriminated against or harassed is tabulated by frequency of basis for discrimination or harassment using question VT22A through VT22X. A 'yes' to any of these questions is included in the numerator of MICS indicator 15.4.
Those who have not felt discriminated against or harassed (VT22A through VT22X=2) are tabulated in the column labeled: Percentage of women age 15-49 who have not felt discriminated against or harassed in the last 12 months.</t>
  </si>
  <si>
    <t>Table EQ.3.1M: Discrimination and harassment (men)</t>
  </si>
  <si>
    <t>Percentage of men age 15-49 years who in the past 12 months have felt discriminated against or harassed and those who have not felt discriminated against or harassed, Suriname MICS, 2018</t>
  </si>
  <si>
    <t>Percentage of men age 15-49 years who in the last 12 months have felt discriminated against or harassed on the basis of:</t>
  </si>
  <si>
    <t>Percentage of men who have not felt discriminated against or harassed in the last 12 months</t>
  </si>
  <si>
    <t>Number of men</t>
  </si>
  <si>
    <t xml:space="preserve">    ECE, Pre-primary or None</t>
  </si>
  <si>
    <t xml:space="preserve">    Primary </t>
  </si>
  <si>
    <t xml:space="preserve">    Lower Secondary</t>
  </si>
  <si>
    <t xml:space="preserve">    Upper Secondary</t>
  </si>
  <si>
    <t xml:space="preserve">    Higher </t>
  </si>
  <si>
    <t xml:space="preserve">    Missing/DK</t>
  </si>
  <si>
    <t>The percentage of men age 15-49 years who in the last 12 months have felt discriminated against or harassed is tabulated by frequency of basis for discrimination or harassment using question MVT22A through MVT22X. A 'yes' to any of these questions is included in the numerator of MICS indicator 15.4.
Those who have not felt discriminated against or harassed (MVT22A through MVT22X=2) are tabulated in the column labeled: Percentage of men age 15-49 who have not felt discriminated against or harassed in the last 12 months.</t>
  </si>
  <si>
    <t>Par'bo</t>
  </si>
  <si>
    <t>Nick</t>
  </si>
  <si>
    <t>Sar'cca</t>
  </si>
  <si>
    <t>Comm</t>
  </si>
  <si>
    <t>Maro</t>
  </si>
  <si>
    <t>Broko</t>
  </si>
  <si>
    <t>Sipa</t>
  </si>
  <si>
    <t>&gt;45</t>
  </si>
  <si>
    <t>Mar</t>
  </si>
  <si>
    <t>Brok</t>
  </si>
  <si>
    <t>Sip</t>
  </si>
  <si>
    <t>12</t>
  </si>
  <si>
    <t>&gt; 45</t>
  </si>
  <si>
    <t>Sipaliwino</t>
  </si>
  <si>
    <t>&lt;45</t>
  </si>
  <si>
    <t>Positions</t>
  </si>
  <si>
    <t>Hoofd-commissaris van politie</t>
  </si>
  <si>
    <t>Commissaris van politie</t>
  </si>
  <si>
    <t>Hoofdinspecteur van politie</t>
  </si>
  <si>
    <t>Inspecteur van politie 1ste klasse</t>
  </si>
  <si>
    <t>Inspecteur van politie 2e klasse</t>
  </si>
  <si>
    <t>Inspecteur van politie 3e klasse</t>
  </si>
  <si>
    <t>Adspirantinspecteur / Inspector</t>
  </si>
  <si>
    <t>Onderinspecteur van politie</t>
  </si>
  <si>
    <t>Majoor van politie / Major of police</t>
  </si>
  <si>
    <t>Brigadier van politie / Police Brigadier</t>
  </si>
  <si>
    <t>Agent van politie 1ste klasse</t>
  </si>
  <si>
    <t>Agent van politie 2e klasse</t>
  </si>
  <si>
    <t>Agent van politie 3e klasse</t>
  </si>
  <si>
    <t>Agent van politie 4e klasse</t>
  </si>
  <si>
    <t>Hulp agent van politie 1ste klasse</t>
  </si>
  <si>
    <t>Hulp agent van politie 2e klasse</t>
  </si>
  <si>
    <t>Buitengewoon agent van politie</t>
  </si>
  <si>
    <t>Totaal / Total</t>
  </si>
  <si>
    <t>Note:</t>
  </si>
  <si>
    <t xml:space="preserve">This data is from 2018. In 2018, Mrs. Daniel was still in the position of ‘Hoofdcommissaris van Politie’. At the promotion of Mr. Prade in August 2019 and transfer of the banner by Mrs. Daniel to Mr. Prade,  mrs. Daniel left her position as Hoofdcommissaris van Politie. In the meantime, Mr. Prade was acting ‘Hoofdcommissaris van Politie’ in the position of ‘Hoofd inspecteur </t>
  </si>
  <si>
    <t>Aantal /</t>
  </si>
  <si>
    <t>Amount</t>
  </si>
  <si>
    <t xml:space="preserve">% </t>
  </si>
  <si>
    <t>Bron: Bureau Gender Aangelegenheden / Hof van Justitie</t>
  </si>
  <si>
    <t xml:space="preserve">Source: Bureau Gender Affairs /Court of Justice </t>
  </si>
  <si>
    <t>The indicator is defined as the total count of victims of intentional homicide divided by the total population, expressed per 100,000 population. Intentional homicide is defined as the unlawful death inflicted upon a person with the intent to cause death or serious injury (Source: International Classification of Crime for Statistical Purposes, ICCS 2015); population refers to total resident population in a given country in a given year. 
The indicator is calculated as the total number of victims of intentional homicide recorded in a given year divided by the total resident population in the same year, multiplied by 100,000.
In several countries, two separate sets of data on intentional homicide are produced, respectively from criminal justice and public health/civil registration systems. When existing, figures from both data sources are reported. Population data are derived from annual estimates produced by the UN Population Division.</t>
  </si>
  <si>
    <t>CENSUS</t>
  </si>
  <si>
    <t>ministry of Justice and Police</t>
  </si>
  <si>
    <t>ministry of Finance</t>
  </si>
  <si>
    <t>Ministry of Home Affairs and  Bureau Gender Affairs</t>
  </si>
  <si>
    <t xml:space="preserve">Finnacial planning report </t>
  </si>
  <si>
    <t xml:space="preserve">ministry of Justice and police </t>
  </si>
  <si>
    <t>No  disaggregation of data/ MICS and LAPOP data added</t>
  </si>
  <si>
    <t>MICS/ LAPOP/ WHS</t>
  </si>
  <si>
    <t>Indicator 16.1.3 Proportion of population subjected to (a) physical violence, (b) psychological violence and (c) sexual violence in the previous 12 months</t>
  </si>
  <si>
    <t>Indicator 16.2.3 Proportion of young women and men aged 18–29 years who experienced sexual violence by age 18</t>
  </si>
  <si>
    <t>Global indicator framework for the Sustainable Development Goals and targets of the 2030 Agenda for Sustainable Development*</t>
  </si>
  <si>
    <t>Definition</t>
  </si>
  <si>
    <t>Data-availability</t>
  </si>
  <si>
    <t>Administrative data</t>
  </si>
  <si>
    <t>national 'approved ' indicator: 
Yes =1/No =0</t>
  </si>
  <si>
    <t xml:space="preserve">ministry of Home Affairs  (Central Registry office) </t>
  </si>
  <si>
    <t xml:space="preserve">Ministry of Home Affairs  (Central Registry Office) </t>
  </si>
  <si>
    <t>N/A</t>
  </si>
  <si>
    <t>National</t>
  </si>
  <si>
    <t>Regional</t>
  </si>
  <si>
    <t>Sustainable Development Goal indicators should be disaggregated, where relevant, by income, sex, age, race, ethnicity, migratory status, disability and geographic location, or other characteristics, in accordance with the Fundamental Principles of Official Statistics.</t>
  </si>
  <si>
    <t>II: number of persons/legal entities involved in the offense</t>
  </si>
  <si>
    <t>I: number of investigations started</t>
  </si>
  <si>
    <t>Total 2015-2019</t>
  </si>
  <si>
    <t>Average 2015-2019</t>
  </si>
  <si>
    <t>Threat rating by crime type</t>
  </si>
  <si>
    <t>Source: KPS, december 2020, edited by NRA</t>
  </si>
  <si>
    <t>Number of illicit trafficking in narcotics and psychotropic substances</t>
  </si>
  <si>
    <t>Participation in organized crime</t>
  </si>
  <si>
    <t>Sexual exploitation including sexual exploitation of children (Trafficking in Persons/human trafficking)</t>
  </si>
  <si>
    <t>Cases of terrorism</t>
  </si>
  <si>
    <t>Terrorist Financing Cases</t>
  </si>
  <si>
    <t>Extortion (KD department)</t>
  </si>
  <si>
    <t>Environmental Crime</t>
  </si>
  <si>
    <t>Smuggling activities (violation of the Smuggling Decree) (departments KD and FED)</t>
  </si>
  <si>
    <t>Piracy (National)</t>
  </si>
  <si>
    <t>Number of ML/TF investigations (FOT department)</t>
  </si>
  <si>
    <t>Number of corruption investigations (ITZ: Internal Police Investigations into Acceptance of Gifts and Promises)</t>
  </si>
  <si>
    <t>Number of Trafficking in Persons/Human Trafficking Investigations)</t>
  </si>
  <si>
    <t>Number of fraud investigations</t>
  </si>
  <si>
    <t>Number of other ML related studies</t>
  </si>
  <si>
    <t>Number of Ml/TF related arrests (FOT department)</t>
  </si>
  <si>
    <t>Frequency of seized goods from ML activities (FOT department)</t>
  </si>
  <si>
    <t>Number of studies based on ML/TF reports received from MOT (FOT department)</t>
  </si>
  <si>
    <t>Number of cases of smuggling of hard drugs from Suriname discovered abroad</t>
  </si>
  <si>
    <t>Illegal trade in stolen and other goods</t>
  </si>
  <si>
    <t>Murder/manslaughter, grievous bodily harm</t>
  </si>
  <si>
    <t>Tax crimes (related to direct taxes and indirect taxes)</t>
  </si>
  <si>
    <t>Illegal arms trade (Firearm Law) (KD department)</t>
  </si>
  <si>
    <t>Robbery (Article 372 Criminal Law/National Code)</t>
  </si>
  <si>
    <t>Kidnapping and hostage-taking (Article 342 Criminal Law/National Code)</t>
  </si>
  <si>
    <t>Robbery (Article 372 of the Criminal Law) (KD division)</t>
  </si>
  <si>
    <t>Falsification and counterfeiting of goods</t>
  </si>
  <si>
    <t>Trading with foreknowledge and Market Manipulation</t>
  </si>
  <si>
    <t>Counterfeiting</t>
  </si>
  <si>
    <t>Forgery</t>
  </si>
  <si>
    <t>High</t>
  </si>
  <si>
    <t>Moderate/High</t>
  </si>
  <si>
    <t>Low</t>
  </si>
  <si>
    <t>Mediocre</t>
  </si>
  <si>
    <t>Moderate /High</t>
  </si>
  <si>
    <t>Moderate /Low</t>
  </si>
  <si>
    <t>indicator 16.1.2</t>
  </si>
  <si>
    <t>Aaverage pop 2015-2019</t>
  </si>
  <si>
    <t xml:space="preserve">(Indicator  16.1.1 Number of victims of intentional homicide per 100,000 population, by sex and age; please note: number of investigations started, not number of murdered persons </t>
  </si>
  <si>
    <t>16.1.2  Conflict-related deaths per 100,000 population, by sex, age and cause</t>
  </si>
  <si>
    <t>No data available</t>
  </si>
  <si>
    <t>From the publication “Selected Statistics on Women and Men in Suriname 2017” (General Bureau for Statistics, 2017), according to table 4.7: Number of registered victims of domestic violence by type of domestic violence, age group and gender, 2010-2016” shows that the percentage of male and female victims of sexual violence for the period 2010-2016 is as follows:</t>
  </si>
  <si>
    <t>Sexual violance</t>
  </si>
  <si>
    <t>Absolute total</t>
  </si>
  <si>
    <t>Per 100000</t>
  </si>
  <si>
    <t>Ind 16.1.3 approximate total</t>
  </si>
  <si>
    <t>Total per 100,000</t>
  </si>
  <si>
    <t>Overview of life deprivation of the year 2016 divided into quarters</t>
  </si>
  <si>
    <t>Quarters</t>
  </si>
  <si>
    <t>3rd quarter</t>
  </si>
  <si>
    <t>1st quarter</t>
  </si>
  <si>
    <t>2nd quarter</t>
  </si>
  <si>
    <t>4th quarter</t>
  </si>
  <si>
    <t>Murder</t>
  </si>
  <si>
    <t xml:space="preserve">Severe assault with death as result </t>
  </si>
  <si>
    <t>Robbery</t>
  </si>
  <si>
    <t>Robbery (piracy)</t>
  </si>
  <si>
    <t xml:space="preserve">Total </t>
  </si>
  <si>
    <t xml:space="preserve">Solved </t>
  </si>
  <si>
    <t>Manslaughter</t>
  </si>
  <si>
    <t>Victims by gender</t>
  </si>
  <si>
    <t>Illegal acts</t>
  </si>
  <si>
    <t>Severe assault resulting in death</t>
  </si>
  <si>
    <t>Victims</t>
  </si>
  <si>
    <t xml:space="preserve">Victims by age </t>
  </si>
  <si>
    <t xml:space="preserve">Ages </t>
  </si>
  <si>
    <t xml:space="preserve">Female </t>
  </si>
  <si>
    <t>0 - 10 years</t>
  </si>
  <si>
    <t>11 – 20 years</t>
  </si>
  <si>
    <t>21 – 30 years</t>
  </si>
  <si>
    <t>31 – 40 years</t>
  </si>
  <si>
    <t>41 – 50 years</t>
  </si>
  <si>
    <t>51 and older</t>
  </si>
  <si>
    <t>Unknown</t>
  </si>
  <si>
    <t>Overview victims by age</t>
  </si>
  <si>
    <t>Ages</t>
  </si>
  <si>
    <t>15 – 20 years</t>
  </si>
  <si>
    <t>Overview of life deprivation of the year 2017 divided into quarters</t>
  </si>
  <si>
    <t>Overview of life deprivation of the year 2018 divided into quarters</t>
  </si>
  <si>
    <t>Overview of life deaths for the year 2019 divided into quarters</t>
  </si>
  <si>
    <t>Overview of life deaths for the year 2020 divided into quarters</t>
  </si>
  <si>
    <t>Overview of life deaths for the year 2021 divided into quarters</t>
  </si>
  <si>
    <r>
      <t>Percent of women who feel safe walking alone in their neighbourhood after dark</t>
    </r>
    <r>
      <rPr>
        <vertAlign val="superscript"/>
        <sz val="10"/>
        <rFont val="Times New Roman"/>
        <family val="1"/>
      </rPr>
      <t>1</t>
    </r>
  </si>
  <si>
    <r>
      <t>1</t>
    </r>
    <r>
      <rPr>
        <b/>
        <sz val="10"/>
        <rFont val="Times New Roman"/>
        <family val="1"/>
      </rPr>
      <t xml:space="preserve"> MICS indicator PR.14 - Safety; SDG indicator 16.1.4</t>
    </r>
  </si>
  <si>
    <t xml:space="preserve">Source: MICS 2018 </t>
  </si>
  <si>
    <r>
      <t>Percent of men who feel safe walking alone in their neighbourhood after dark</t>
    </r>
    <r>
      <rPr>
        <vertAlign val="superscript"/>
        <sz val="10"/>
        <rFont val="Times New Roman"/>
        <family val="1"/>
      </rPr>
      <t>1</t>
    </r>
  </si>
  <si>
    <t>Source: MICS 2010 data</t>
  </si>
  <si>
    <r>
      <t>Any violent discipline method</t>
    </r>
    <r>
      <rPr>
        <vertAlign val="superscript"/>
        <sz val="11"/>
        <rFont val="Times New Roman"/>
        <family val="1"/>
      </rPr>
      <t>1</t>
    </r>
  </si>
  <si>
    <r>
      <t>Severe</t>
    </r>
    <r>
      <rPr>
        <vertAlign val="superscript"/>
        <sz val="11"/>
        <rFont val="Times New Roman"/>
        <family val="1"/>
      </rPr>
      <t>A</t>
    </r>
  </si>
  <si>
    <r>
      <rPr>
        <b/>
        <vertAlign val="superscript"/>
        <sz val="11"/>
        <rFont val="Times New Roman"/>
        <family val="1"/>
      </rPr>
      <t>1</t>
    </r>
    <r>
      <rPr>
        <b/>
        <sz val="11"/>
        <rFont val="Times New Roman"/>
        <family val="1"/>
      </rPr>
      <t xml:space="preserve"> MICS indicator PR.2 - Violent discipline; SDG 16.2.1</t>
    </r>
  </si>
  <si>
    <r>
      <rPr>
        <vertAlign val="superscript"/>
        <sz val="11"/>
        <rFont val="Times New Roman"/>
        <family val="1"/>
      </rPr>
      <t>A</t>
    </r>
    <r>
      <rPr>
        <sz val="11"/>
        <rFont val="Times New Roman"/>
        <family val="1"/>
      </rPr>
      <t xml:space="preserve"> severe physical punishment includes: 1) Hit or slapped on the face, head or ears or 2) Beat up, that is, hit over and over as hard as one could</t>
    </r>
  </si>
  <si>
    <r>
      <rPr>
        <vertAlign val="superscript"/>
        <sz val="11"/>
        <rFont val="Times New Roman"/>
        <family val="1"/>
      </rPr>
      <t xml:space="preserve">B </t>
    </r>
    <r>
      <rPr>
        <sz val="11"/>
        <rFont val="Times New Roman"/>
        <family val="1"/>
      </rPr>
      <t>Children age 1 year are excluded, as functional difficulties are only collected for age 2-14 years.</t>
    </r>
  </si>
  <si>
    <t>Source: MICS 2018</t>
  </si>
  <si>
    <t>Estimate for indicator 16.2.2</t>
  </si>
  <si>
    <t>The indicator is defined as the ratio between the total number of victims of trafficking in persons detected or living in a country and the population resident in the country, expressed per 100,000 populations. According to Article 3, paragraph (a) of the UN Trafficking in Persons Protocol, trafficking in persons is defined as “the recruitment, transportation, transfer, harbouring or receipt of persons, by means of the threat or use of force or other forms of coercion, of abduction, of fraud, of deception, of the abuse of power or of a position of vulnerability or of the giving or receiving of payments or benefits to achieve the consent of a person having control over another person, for the purpose of exploitation. Exploitation shall include, at a minimum, the exploitation of the prostitution of others or other forms of sexual exploitation, forced labour or services, slavery or practices similar to slavery, servitude or the removal of organs”.
Article 3, (b) states “the consent of a victim of trafficking in persons to the intended exploitation set forth in subparagraph (a) of this article shall be irrelevant where any of the means set forth in subparagraph (a) have been used”;Article 3, (c) states “the recruitment, transportation, transfer, harbouring or receipt of a child for the purpose of exploitation shall be considered trafficking in persons even if this does not involve any of the means set forth in subparagraph (a);"</t>
  </si>
  <si>
    <t>Source: KPS, GBS, Gender publications</t>
  </si>
  <si>
    <t>16.3.2  Unsentenced detainees as a proportion of overall prison population</t>
  </si>
  <si>
    <r>
      <t xml:space="preserve">Totaal/ </t>
    </r>
    <r>
      <rPr>
        <b/>
        <i/>
        <sz val="10"/>
        <rFont val="Times New Roman"/>
        <family val="1"/>
      </rPr>
      <t>Total</t>
    </r>
  </si>
  <si>
    <t xml:space="preserve">Approved budget </t>
  </si>
  <si>
    <t xml:space="preserve">Approved Budget </t>
  </si>
  <si>
    <t>Physical Planning, Land- and Forestry Management</t>
  </si>
  <si>
    <t>Source: Ministry of Justice and Police, Department of Crime Information Service Provision, 
July 2022</t>
  </si>
  <si>
    <t>Number of Judges by Sex, 2010 – 2020</t>
  </si>
  <si>
    <t xml:space="preserve">Number of Police Officers by Sex and Rank, 2018 – 2020 </t>
  </si>
  <si>
    <r>
      <t>Any reason</t>
    </r>
    <r>
      <rPr>
        <vertAlign val="superscript"/>
        <sz val="11"/>
        <rFont val="Times New Roman"/>
        <family val="1"/>
      </rPr>
      <t>1</t>
    </r>
  </si>
  <si>
    <r>
      <rPr>
        <b/>
        <vertAlign val="superscript"/>
        <sz val="11"/>
        <rFont val="Times New Roman"/>
        <family val="1"/>
      </rPr>
      <t xml:space="preserve">1 </t>
    </r>
    <r>
      <rPr>
        <b/>
        <sz val="11"/>
        <rFont val="Times New Roman"/>
        <family val="1"/>
      </rPr>
      <t>MICS indicator EQ.7 - Discrimination; SDG Indicators 10.3.1 &amp; 16.b.1</t>
    </r>
  </si>
  <si>
    <r>
      <t>Total registered</t>
    </r>
    <r>
      <rPr>
        <vertAlign val="superscript"/>
        <sz val="11"/>
        <rFont val="Times New Roman"/>
        <family val="1"/>
      </rPr>
      <t>1</t>
    </r>
  </si>
  <si>
    <t>Mother's age</t>
  </si>
  <si>
    <t>at the birth</t>
  </si>
  <si>
    <t>Residential district from the mother</t>
  </si>
  <si>
    <t xml:space="preserve"> Number of live births by residential district and maternal age, 2016</t>
  </si>
  <si>
    <t xml:space="preserve"> Number of live births by residential district and maternal age, 2017</t>
  </si>
  <si>
    <t>Number of live births by residential district and maternal age, 2015</t>
  </si>
  <si>
    <t>Number of live births by residential district and maternal age, 2018</t>
  </si>
  <si>
    <t>Number of live births by residential district and maternal age, 2019</t>
  </si>
  <si>
    <t>Number of live births by residential district and maternal age, 2020</t>
  </si>
  <si>
    <t>Abroad</t>
  </si>
  <si>
    <t>From : National Women Health survey 2018, IDB</t>
  </si>
  <si>
    <t>No data</t>
  </si>
  <si>
    <t>linked to RP</t>
  </si>
  <si>
    <t>Directorates in million SRD, 2015-2023</t>
  </si>
  <si>
    <t>Ministries  &amp; directorates</t>
  </si>
  <si>
    <t>Internal Affairs</t>
  </si>
  <si>
    <t>Interior Agricultural Development</t>
  </si>
  <si>
    <t>Sustainable Development Afro Surinamese</t>
  </si>
  <si>
    <t>Sustainable Development of Indigenous People</t>
  </si>
  <si>
    <t>Taxes</t>
  </si>
  <si>
    <t>Development financing and Planning</t>
  </si>
  <si>
    <t>Agriculture</t>
  </si>
  <si>
    <t>Labor, Employment and Youth Affairs</t>
  </si>
  <si>
    <t>Social Affairs and  Housing</t>
  </si>
  <si>
    <t>Education, Science and Culture</t>
  </si>
  <si>
    <t xml:space="preserve"> Justice &amp; Police</t>
  </si>
  <si>
    <t xml:space="preserve"> Regional Development</t>
  </si>
  <si>
    <t xml:space="preserve"> Defence</t>
  </si>
  <si>
    <t xml:space="preserve"> Foreign Affairs</t>
  </si>
  <si>
    <t xml:space="preserve"> Finance</t>
  </si>
  <si>
    <t xml:space="preserve"> Trade, Industry &amp; Tourism</t>
  </si>
  <si>
    <t xml:space="preserve"> Natural resources</t>
  </si>
  <si>
    <t>Building and house supervision</t>
  </si>
  <si>
    <t>Tourism</t>
  </si>
  <si>
    <t>Spatial Planning</t>
  </si>
  <si>
    <t>Sport Affairs</t>
  </si>
  <si>
    <t>.</t>
  </si>
  <si>
    <t>General Management (NH)</t>
  </si>
  <si>
    <t>Foreign Affairs, International Business and International Cooperation (BIBIS)</t>
  </si>
  <si>
    <t xml:space="preserve">Administrative Technical Management </t>
  </si>
  <si>
    <t xml:space="preserve">Vocational Education </t>
  </si>
  <si>
    <t xml:space="preserve">Higher and Scientific Education </t>
  </si>
  <si>
    <t xml:space="preserve">Research and Services </t>
  </si>
  <si>
    <t xml:space="preserve">General and Administration Affairs </t>
  </si>
  <si>
    <t>Transport</t>
  </si>
  <si>
    <t>Communication</t>
  </si>
  <si>
    <t xml:space="preserve">Land Policy and Forest Management </t>
  </si>
  <si>
    <t xml:space="preserve">General Education </t>
  </si>
  <si>
    <t xml:space="preserve"> Mining (NH)</t>
  </si>
  <si>
    <t>Water (NH)</t>
  </si>
  <si>
    <t>Energy (NH)</t>
  </si>
  <si>
    <t>Primary government expenditures as a proportion of original approved budget
This indicator measures the extent to which aggregate budget expenditure outturn reflects the amount originally approved, as defined in government budget documentation and fiscal reports. The coverage is budgetary central government (BCG) and the time period covered is the last three completed fiscal years.</t>
  </si>
  <si>
    <t xml:space="preserve">General Management </t>
  </si>
  <si>
    <t xml:space="preserve"> Civil Engineering Work</t>
  </si>
  <si>
    <t xml:space="preserve">Retrieved from: </t>
  </si>
  <si>
    <t>https://statistics-suriname.org/wp-content/uploads/2024/05/Financieel-Jaarplan-2024.pdf</t>
  </si>
  <si>
    <t>Source: Ministry of Finance: Financial Nota</t>
  </si>
  <si>
    <t>Table 3.3.1; Page 44</t>
  </si>
  <si>
    <t>June 2023</t>
  </si>
  <si>
    <t>Source: Bureau Gender Affairs/Court of Justice</t>
  </si>
  <si>
    <t>https://statistics-suriname.org/wp-content/uploads/2024/03/Genderpublicatie-2023-FL180324FIN.pdf</t>
  </si>
  <si>
    <t>Table 5.10; Page 207</t>
  </si>
  <si>
    <t>2010 #</t>
  </si>
  <si>
    <t>2011 #</t>
  </si>
  <si>
    <t>2012 #</t>
  </si>
  <si>
    <t>2016*</t>
  </si>
  <si>
    <t>: Number of Registered Sexually Abused Children by Sex, 2010 – 2022</t>
  </si>
  <si>
    <t>Source:  Ministry of Justice and Police, Suriname Police Force dept. Youth Affairs</t>
  </si>
  <si>
    <t>Table 5.8; Page 205</t>
  </si>
  <si>
    <t>Note: 
Age Group Childeren = 0 up to 20 years</t>
  </si>
  <si>
    <t>Source: : Ministry of Justice and Police, Department of Crime Information Service Provision</t>
  </si>
  <si>
    <t>Table 5.9; Page 206</t>
  </si>
  <si>
    <t>Buitenland</t>
  </si>
  <si>
    <t>Birth Rates by District, 2022-2023</t>
  </si>
  <si>
    <t>Source: Central Civil Registry</t>
  </si>
  <si>
    <t>Source: Government of the Republic of Suriname</t>
  </si>
  <si>
    <t>Retrieved from: https://gov.sr/nationaal-mensenrechten-instituut-in-oprichting/</t>
  </si>
  <si>
    <t>A start has been made to establish a National Human Rights Institute. According to Minister Kenneth Amoksi of Justice and Police, the concept of the associated law has already been submitted. In addition, a committee has been set up that will focus on the preparation of the state decrees that flow from this law.</t>
  </si>
  <si>
    <t>Occasion of Bribery</t>
  </si>
  <si>
    <t>By a police officer</t>
  </si>
  <si>
    <t>Men</t>
  </si>
  <si>
    <t>Women</t>
  </si>
  <si>
    <t>By a public employee</t>
  </si>
  <si>
    <t>By a soldier</t>
  </si>
  <si>
    <t>To Process a document in Municipal Government</t>
  </si>
  <si>
    <t>At work</t>
  </si>
  <si>
    <t>To courts</t>
  </si>
  <si>
    <t>Public Health Services</t>
  </si>
  <si>
    <t>At school</t>
  </si>
  <si>
    <t>Very Safe</t>
  </si>
  <si>
    <t>Somewhat Safe</t>
  </si>
  <si>
    <t>Somewhat Unsafe</t>
  </si>
  <si>
    <t>Very Unsafe</t>
  </si>
  <si>
    <t>Children Witnessing Any Type of Violence at Home</t>
  </si>
  <si>
    <t>Yes</t>
  </si>
  <si>
    <t>No</t>
  </si>
  <si>
    <t>Source: Suriname Survey of Living Conditions, 2022</t>
  </si>
  <si>
    <t>Neither Safe nor Unsafe</t>
  </si>
  <si>
    <t>Umsafe</t>
  </si>
  <si>
    <t>Total (N)</t>
  </si>
  <si>
    <t>Perception of Security: Walking Alone in Neighborhood after Dark</t>
  </si>
  <si>
    <t>Don't Know</t>
  </si>
  <si>
    <t>Not Relevant</t>
  </si>
  <si>
    <t>Source: Lapop, 2023</t>
  </si>
  <si>
    <t>DK</t>
  </si>
  <si>
    <t>NR</t>
  </si>
  <si>
    <t>Asked to Pay a Bribe by a Police Officer in the Last 12 Months</t>
  </si>
  <si>
    <t>Asked to Pay a Bribe by a Public Employee in the Last 12 Months</t>
  </si>
  <si>
    <t>Soldier Requested a Bribe</t>
  </si>
  <si>
    <t>Asked to Pay a Bribe to Process Document in Municipal Government</t>
  </si>
  <si>
    <t>Asked to Pay a Bribe at Work</t>
  </si>
  <si>
    <t>Asked to Pay a Bribe at Courts</t>
  </si>
  <si>
    <t>Asked to Pay a Bribe to Use Public Health Services</t>
  </si>
  <si>
    <t>Asked to Pay Bribe at School</t>
  </si>
  <si>
    <t>Reported Robbery to Police</t>
  </si>
  <si>
    <t>Satisfaction with Roads</t>
  </si>
  <si>
    <t>Very Satisfied</t>
  </si>
  <si>
    <t>Satisfied</t>
  </si>
  <si>
    <t>Very Dissatisfied</t>
  </si>
  <si>
    <t>Satisfaction with Public Schools</t>
  </si>
  <si>
    <t>Satisfaction with Public Medical and Health Services</t>
  </si>
  <si>
    <t>Not at All</t>
  </si>
  <si>
    <t>A lot</t>
  </si>
  <si>
    <t>Evaluation of Adminsitration's Handling of Economy</t>
  </si>
  <si>
    <t>Evaluation of Adminsitration's Handling of Citizen Security</t>
  </si>
  <si>
    <t>Approval of Participation in Legal Demonstrations</t>
  </si>
  <si>
    <t>Strongly Disapprove</t>
  </si>
  <si>
    <t>Strongly Approve</t>
  </si>
  <si>
    <t>Satisfaction with Police: Robbery Report</t>
  </si>
  <si>
    <t>LAPOP/ WHS/ SSLC</t>
  </si>
  <si>
    <t>2021/2022</t>
  </si>
  <si>
    <t>2018/2023</t>
  </si>
  <si>
    <t>Aaverage pop 2015-2022</t>
  </si>
  <si>
    <t>Criminal Offense</t>
  </si>
  <si>
    <t>Homicide</t>
  </si>
  <si>
    <t>Women's Death Due to Violence in Suriname, 2012-2015.</t>
  </si>
  <si>
    <t>Source: Suriname Progress Report on the Implementation of the Montevideo Consensus, 2013-2018</t>
  </si>
  <si>
    <t>Note: The differentation between murder and homicide is that murder is premediated</t>
  </si>
  <si>
    <t>Number of reported victims</t>
  </si>
  <si>
    <t>No Data Available</t>
  </si>
  <si>
    <t>Domestic Violence Reported to Police by Female Victims in Suriname, 2013–2016</t>
  </si>
  <si>
    <t>TABLE A1.1: Summary Characteristics of Survey Respondents (continued)</t>
  </si>
  <si>
    <t>Ever-Partnered</t>
  </si>
  <si>
    <t>All Respondents</t>
  </si>
  <si>
    <t>n</t>
  </si>
  <si>
    <t>Equal share self and partner</t>
  </si>
  <si>
    <t>20.5</t>
  </si>
  <si>
    <t>18.5</t>
  </si>
  <si>
    <t>Support from relatives or friends</t>
  </si>
  <si>
    <t>13.2</t>
  </si>
  <si>
    <t>No income, pension, social services, or other</t>
  </si>
  <si>
    <t>14.2</t>
  </si>
  <si>
    <t>16.9</t>
  </si>
  <si>
    <t>Ever-Married</t>
  </si>
  <si>
    <t>18.4</t>
  </si>
  <si>
    <t>81.6</t>
  </si>
  <si>
    <t>TABLE A1.2: Prevalence of IPV by Number of Eligible Women in the Household</t>
  </si>
  <si>
    <t>Type of Partner Violence</t>
  </si>
  <si>
    <t>Paramaribo Outskirts</t>
  </si>
  <si>
    <t>Rest of Coast and Interior</t>
  </si>
  <si>
    <t>Economic violence</t>
  </si>
  <si>
    <t>Lifetime</t>
  </si>
  <si>
    <t>13.3</t>
  </si>
  <si>
    <t>18.2</t>
  </si>
  <si>
    <t>18.0</t>
  </si>
  <si>
    <t>16.0</t>
  </si>
  <si>
    <t>Emotional violence</t>
  </si>
  <si>
    <t>36.9</t>
  </si>
  <si>
    <t>33.8</t>
  </si>
  <si>
    <t>33.2</t>
  </si>
  <si>
    <t>35.0</t>
  </si>
  <si>
    <t>Current</t>
  </si>
  <si>
    <t>8.6</t>
  </si>
  <si>
    <t>10.8</t>
  </si>
  <si>
    <t>7.9</t>
  </si>
  <si>
    <t>9.2</t>
  </si>
  <si>
    <t>Physical violence</t>
  </si>
  <si>
    <t>29.6</t>
  </si>
  <si>
    <t>27.7</t>
  </si>
  <si>
    <t>22.8</t>
  </si>
  <si>
    <t>27.3</t>
  </si>
  <si>
    <t>4.5</t>
  </si>
  <si>
    <t>5.3</t>
  </si>
  <si>
    <t>2.0</t>
  </si>
  <si>
    <t>4.2</t>
  </si>
  <si>
    <t>Sexual violence</t>
  </si>
  <si>
    <t>13.1</t>
  </si>
  <si>
    <t>2.8</t>
  </si>
  <si>
    <t>1.5</t>
  </si>
  <si>
    <t>2.5</t>
  </si>
  <si>
    <t>Physical and/or sexual violence</t>
  </si>
  <si>
    <t>34.4</t>
  </si>
  <si>
    <t>31.8</t>
  </si>
  <si>
    <t>28.3</t>
  </si>
  <si>
    <t>32.0</t>
  </si>
  <si>
    <t>6.6</t>
  </si>
  <si>
    <t>7.1</t>
  </si>
  <si>
    <t>3.6</t>
  </si>
  <si>
    <t>6.0</t>
  </si>
  <si>
    <t>None</t>
  </si>
  <si>
    <t>53.0</t>
  </si>
  <si>
    <t>51.5</t>
  </si>
  <si>
    <t>52.4</t>
  </si>
  <si>
    <t>52.3</t>
  </si>
  <si>
    <t>TABLE A1.3: Lifetime and Current Prevalence of Specific Acts of Physical, Sexual, and Emotional IPV Among Ever-Partnered Women</t>
  </si>
  <si>
    <t>Current %</t>
  </si>
  <si>
    <t>Lifetime %</t>
  </si>
  <si>
    <t>Physical Acts of Partner Violence</t>
  </si>
  <si>
    <t>Slapped or threw something</t>
  </si>
  <si>
    <t>3.7</t>
  </si>
  <si>
    <t>22.2</t>
  </si>
  <si>
    <t>2.6</t>
  </si>
  <si>
    <t>17.3</t>
  </si>
  <si>
    <t>16.4</t>
  </si>
  <si>
    <t>19.2</t>
  </si>
  <si>
    <t>Pushed or shoved</t>
  </si>
  <si>
    <t>20.3</t>
  </si>
  <si>
    <t>4.1</t>
  </si>
  <si>
    <t>16.5</t>
  </si>
  <si>
    <t>1.6</t>
  </si>
  <si>
    <t>14.9</t>
  </si>
  <si>
    <t>17.7</t>
  </si>
  <si>
    <t>Hit with fist or something else</t>
  </si>
  <si>
    <t>1.9</t>
  </si>
  <si>
    <t>14.4</t>
  </si>
  <si>
    <t>10.1</t>
  </si>
  <si>
    <t>11.4</t>
  </si>
  <si>
    <t>1.8</t>
  </si>
  <si>
    <t>12.3</t>
  </si>
  <si>
    <t>Kicked or dragged</t>
  </si>
  <si>
    <t>1.4</t>
  </si>
  <si>
    <t>11.8</t>
  </si>
  <si>
    <t>7.7</t>
  </si>
  <si>
    <t>1.1</t>
  </si>
  <si>
    <t>10.7</t>
  </si>
  <si>
    <t>10.2</t>
  </si>
  <si>
    <t>Choked or burned</t>
  </si>
  <si>
    <t>0.3</t>
  </si>
  <si>
    <t>6.1</t>
  </si>
  <si>
    <t>0.5</t>
  </si>
  <si>
    <t>4.3</t>
  </si>
  <si>
    <t>5.6</t>
  </si>
  <si>
    <t>0.4</t>
  </si>
  <si>
    <t>5.4</t>
  </si>
  <si>
    <t>Threatened with or used weapon</t>
  </si>
  <si>
    <t>7.5</t>
  </si>
  <si>
    <t>0.9</t>
  </si>
  <si>
    <t>6.3</t>
  </si>
  <si>
    <t>0.8</t>
  </si>
  <si>
    <t>6.8</t>
  </si>
  <si>
    <t>Sexual Acts of Partner Violence</t>
  </si>
  <si>
    <t>Partner physically forced sexual intercourse</t>
  </si>
  <si>
    <t>9.8</t>
  </si>
  <si>
    <t>2.7</t>
  </si>
  <si>
    <t>9.7</t>
  </si>
  <si>
    <t>Have sexual intercourse with partner because afraid</t>
  </si>
  <si>
    <t>8.1</t>
  </si>
  <si>
    <t>Partner forced to do something degrading/humiliating</t>
  </si>
  <si>
    <t>0.6</t>
  </si>
  <si>
    <t>5.5</t>
  </si>
  <si>
    <t>3.9</t>
  </si>
  <si>
    <t>0.7</t>
  </si>
  <si>
    <t>Partner insulted you or made you feel bad about yourself</t>
  </si>
  <si>
    <t>29.3</t>
  </si>
  <si>
    <t>8.8</t>
  </si>
  <si>
    <t>23.7</t>
  </si>
  <si>
    <t>23.3</t>
  </si>
  <si>
    <t>Emotional Acts of Partner Violence</t>
  </si>
  <si>
    <t>Partner belittled or humiliated you in front of other people</t>
  </si>
  <si>
    <t>3.90</t>
  </si>
  <si>
    <t>17.10</t>
  </si>
  <si>
    <t>3.20</t>
  </si>
  <si>
    <t>10.20</t>
  </si>
  <si>
    <t>2.10</t>
  </si>
  <si>
    <t>15.70</t>
  </si>
  <si>
    <t>3.30</t>
  </si>
  <si>
    <t>14.50</t>
  </si>
  <si>
    <t>Partner done things to scare or intimidate you on purpose</t>
  </si>
  <si>
    <t>5.10</t>
  </si>
  <si>
    <t>18.80</t>
  </si>
  <si>
    <t>4.90</t>
  </si>
  <si>
    <t>14.90</t>
  </si>
  <si>
    <t>5.50</t>
  </si>
  <si>
    <t>19.00</t>
  </si>
  <si>
    <t>17.60</t>
  </si>
  <si>
    <t>Partner verbally threatened to hurt you or someone you care about</t>
  </si>
  <si>
    <t>2.40</t>
  </si>
  <si>
    <t>11.30</t>
  </si>
  <si>
    <t>4.50</t>
  </si>
  <si>
    <t>13.10</t>
  </si>
  <si>
    <t>2.90</t>
  </si>
  <si>
    <t>12.30</t>
  </si>
  <si>
    <t>TABLE A1.4: Prevalence of Physical, Sexual, and Emotional IPV Among Ever-Partnered Women by SWHS Domain Where Survivor Is Resident</t>
  </si>
  <si>
    <t>Current Physical Violence %</t>
  </si>
  <si>
    <t>Current Sexual Violence %</t>
  </si>
  <si>
    <t>Current Sexual and/or Physical Violence %</t>
  </si>
  <si>
    <t>Current Emotional Violence %</t>
  </si>
  <si>
    <t>TABLE A1.5: Characteristics of Violence During Pregnancy as Reported by Ever-Pregnant Women</t>
  </si>
  <si>
    <t>Ever-Pregnant</t>
  </si>
  <si>
    <t>Ever Beaten During a Pregnancy</t>
  </si>
  <si>
    <t>Violence in pregnancy</t>
  </si>
  <si>
    <t>Ever punched or kicked in abdomen in pregnancy</t>
  </si>
  <si>
    <t>41.6</t>
  </si>
  <si>
    <t>46.5</t>
  </si>
  <si>
    <t>Perpetrator in most recent pregnancy was father of child</t>
  </si>
  <si>
    <t>83.6</t>
  </si>
  <si>
    <t>89.1</t>
  </si>
  <si>
    <t>90.5</t>
  </si>
  <si>
    <t>Perpetrator in most recent pregnancy with abuse is/was current/most recent partner/husband</t>
  </si>
  <si>
    <t>52.9</t>
  </si>
  <si>
    <t>58.3</t>
  </si>
  <si>
    <t>66.2</t>
  </si>
  <si>
    <t>Same person had beaten her before pregnancy</t>
  </si>
  <si>
    <t>81.1</t>
  </si>
  <si>
    <t>75.4</t>
  </si>
  <si>
    <t>Beating Got Worse Compared to Before Pregnancy</t>
  </si>
  <si>
    <t>Beating got worse during pregnancy</t>
  </si>
  <si>
    <t>40.3</t>
  </si>
  <si>
    <t>45.1</t>
  </si>
  <si>
    <t>16.2</t>
  </si>
  <si>
    <t>35.6</t>
  </si>
  <si>
    <t>Beating stayed the same during pregnancy</t>
  </si>
  <si>
    <t>39.3</t>
  </si>
  <si>
    <t>51.2</t>
  </si>
  <si>
    <t>59.1</t>
  </si>
  <si>
    <t>48.3</t>
  </si>
  <si>
    <t>Beating got less during pregnancy</t>
  </si>
  <si>
    <t>20.4</t>
  </si>
  <si>
    <t>24.6</t>
  </si>
  <si>
    <t>No answer</t>
  </si>
  <si>
    <t>Source: Lapop, 2014</t>
  </si>
  <si>
    <t>1,916.377</t>
  </si>
  <si>
    <t>1,958.024</t>
  </si>
  <si>
    <t>3,874.401</t>
  </si>
  <si>
    <t>86.744986</t>
  </si>
  <si>
    <t>26.701682</t>
  </si>
  <si>
    <t>113.44667</t>
  </si>
  <si>
    <t>2,003.122</t>
  </si>
  <si>
    <t>1,984.725</t>
  </si>
  <si>
    <t>3,987.847</t>
  </si>
  <si>
    <t>in %</t>
  </si>
  <si>
    <t>1,902.088</t>
  </si>
  <si>
    <t>1,929.435</t>
  </si>
  <si>
    <t>3,831.524</t>
  </si>
  <si>
    <t>97.458211</t>
  </si>
  <si>
    <t>59.151473</t>
  </si>
  <si>
    <t>156.60968</t>
  </si>
  <si>
    <t>1,999.546</t>
  </si>
  <si>
    <t>1,988.587</t>
  </si>
  <si>
    <t>3,988.133</t>
  </si>
  <si>
    <t>1,990.315</t>
  </si>
  <si>
    <t>1,978.488</t>
  </si>
  <si>
    <t>3,968.803</t>
  </si>
  <si>
    <t>13.275728</t>
  </si>
  <si>
    <t>9.50890696</t>
  </si>
  <si>
    <t>22.784635</t>
  </si>
  <si>
    <t>2,003.59</t>
  </si>
  <si>
    <t>1,987.997</t>
  </si>
  <si>
    <t>3,991.588</t>
  </si>
  <si>
    <t>164.34835</t>
  </si>
  <si>
    <t>91.23995</t>
  </si>
  <si>
    <t>255.5883</t>
  </si>
  <si>
    <t>19.055284</t>
  </si>
  <si>
    <t>9.5878614</t>
  </si>
  <si>
    <t>28.643146</t>
  </si>
  <si>
    <t>183.40364</t>
  </si>
  <si>
    <t>100.82781</t>
  </si>
  <si>
    <t>284.23145</t>
  </si>
  <si>
    <t>1,297.96</t>
  </si>
  <si>
    <t>711.67723</t>
  </si>
  <si>
    <t>2,009.637</t>
  </si>
  <si>
    <t>33.530245</t>
  </si>
  <si>
    <t>1.7684092</t>
  </si>
  <si>
    <t>35.298654</t>
  </si>
  <si>
    <t>1,331.49</t>
  </si>
  <si>
    <t>713.44564</t>
  </si>
  <si>
    <t>2,044.936</t>
  </si>
  <si>
    <t>86.284663</t>
  </si>
  <si>
    <t>50.6720106</t>
  </si>
  <si>
    <t>136.95667</t>
  </si>
  <si>
    <t>9.8044881</t>
  </si>
  <si>
    <t>11.572897</t>
  </si>
  <si>
    <t>96.089151</t>
  </si>
  <si>
    <t>52.44042</t>
  </si>
  <si>
    <t>148.52957</t>
  </si>
  <si>
    <t>900.57789</t>
  </si>
  <si>
    <t>1,060.576</t>
  </si>
  <si>
    <t>1,961.154</t>
  </si>
  <si>
    <t>30.97753</t>
  </si>
  <si>
    <t>27.173672</t>
  </si>
  <si>
    <t>58.1512025</t>
  </si>
  <si>
    <t>931.55542</t>
  </si>
  <si>
    <t>1,087.75</t>
  </si>
  <si>
    <t>2,019.306</t>
  </si>
  <si>
    <t>584.97211</t>
  </si>
  <si>
    <t>715.37624</t>
  </si>
  <si>
    <t>1,300.348</t>
  </si>
  <si>
    <t>5.4589244</t>
  </si>
  <si>
    <t>8.3846876</t>
  </si>
  <si>
    <t>13.843612</t>
  </si>
  <si>
    <t>590.43103</t>
  </si>
  <si>
    <t>723.76093</t>
  </si>
  <si>
    <t>1,314.192</t>
  </si>
  <si>
    <t>TABLE A1.11: Percentage of Respondents Reporting Violence Against Her Mother</t>
  </si>
  <si>
    <t>Mother Hit by Husband</t>
  </si>
  <si>
    <t>Mother Hit as a Child</t>
  </si>
  <si>
    <t>Mother Insulted or Humiliated as a Child</t>
  </si>
  <si>
    <t>p-value</t>
  </si>
  <si>
    <t>Lifetime Sexual Violence</t>
  </si>
  <si>
    <t>Have ever-partnered</t>
  </si>
  <si>
    <t>20.9</t>
  </si>
  <si>
    <t>0.000</t>
  </si>
  <si>
    <t>13.7</t>
  </si>
  <si>
    <t>18.9</t>
  </si>
  <si>
    <t>11.9</t>
  </si>
  <si>
    <t>33.7</t>
  </si>
  <si>
    <t>29.1</t>
  </si>
  <si>
    <t>25.9</t>
  </si>
  <si>
    <t>Type of IPV</t>
  </si>
  <si>
    <t>No violence</t>
  </si>
  <si>
    <t>Physical only</t>
  </si>
  <si>
    <t>27.6</t>
  </si>
  <si>
    <t>18.8</t>
  </si>
  <si>
    <t>18.1</t>
  </si>
  <si>
    <t>Sexual only</t>
  </si>
  <si>
    <t>24.2</t>
  </si>
  <si>
    <t>21.0</t>
  </si>
  <si>
    <t>26.1</t>
  </si>
  <si>
    <t>Both</t>
  </si>
  <si>
    <t>39.0</t>
  </si>
  <si>
    <t>33.6</t>
  </si>
  <si>
    <t>25.8</t>
  </si>
  <si>
    <t>Severity of Lifetime Physical Violence</t>
  </si>
  <si>
    <t>17.0</t>
  </si>
  <si>
    <t>9.4</t>
  </si>
  <si>
    <t>11.2</t>
  </si>
  <si>
    <t>Moderate</t>
  </si>
  <si>
    <t>28.8</t>
  </si>
  <si>
    <t>17.6</t>
  </si>
  <si>
    <t>17.4</t>
  </si>
  <si>
    <t>Severe</t>
  </si>
  <si>
    <t>32.7</t>
  </si>
  <si>
    <t>27.1</t>
  </si>
  <si>
    <t>22.6</t>
  </si>
  <si>
    <t>SWHS Domain</t>
  </si>
  <si>
    <t>22.9</t>
  </si>
  <si>
    <t>0.201</t>
  </si>
  <si>
    <t>0.010</t>
  </si>
  <si>
    <t>16.3</t>
  </si>
  <si>
    <t>0.062</t>
  </si>
  <si>
    <t>9.9</t>
  </si>
  <si>
    <t>12.1</t>
  </si>
  <si>
    <t>Rest of Coastal Region and Interior</t>
  </si>
  <si>
    <t>20.7</t>
  </si>
  <si>
    <t>12.4</t>
  </si>
  <si>
    <t>TABLE A1.22: Main Reasons Women Who Experienced IPV Left Home Last Time They Left</t>
  </si>
  <si>
    <t>100.0</t>
  </si>
  <si>
    <t>1.0</t>
  </si>
  <si>
    <t>Encouraged by friends and/or family</t>
  </si>
  <si>
    <t>2.3</t>
  </si>
  <si>
    <t>4.9</t>
  </si>
  <si>
    <t>0.0</t>
  </si>
  <si>
    <t>Could not endure more</t>
  </si>
  <si>
    <t>68.1</t>
  </si>
  <si>
    <t>60.1</t>
  </si>
  <si>
    <t>65.3</t>
  </si>
  <si>
    <t>Badly injured</t>
  </si>
  <si>
    <t>He threatened or tried to kill her</t>
  </si>
  <si>
    <t>3.2</t>
  </si>
  <si>
    <t>0.1</t>
  </si>
  <si>
    <t>He threatened or hit children</t>
  </si>
  <si>
    <t>5.1</t>
  </si>
  <si>
    <t>—</t>
  </si>
  <si>
    <t>Saw that children suffering</t>
  </si>
  <si>
    <t>7.4</t>
  </si>
  <si>
    <t>Thrown out of the home</t>
  </si>
  <si>
    <t>3.0</t>
  </si>
  <si>
    <t>Afraid she would kill him</t>
  </si>
  <si>
    <t>Afraid he would kill her</t>
  </si>
  <si>
    <t>8.9</t>
  </si>
  <si>
    <t>7.2</t>
  </si>
  <si>
    <t>No particular incident</t>
  </si>
  <si>
    <t>6.7</t>
  </si>
  <si>
    <t>29.0</t>
  </si>
  <si>
    <t>32.9</t>
  </si>
  <si>
    <t>1.2</t>
  </si>
  <si>
    <t>TABLE A1.7: Frequency of IPV Among Ever-Partnered Women</t>
  </si>
  <si>
    <t>Type of IPV Number</t>
  </si>
  <si>
    <t>Once</t>
  </si>
  <si>
    <t>A Few Times</t>
  </si>
  <si>
    <t>Many Times</t>
  </si>
  <si>
    <t>13.8</t>
  </si>
  <si>
    <t>38.8</t>
  </si>
  <si>
    <t>47.7</t>
  </si>
  <si>
    <t>14.0</t>
  </si>
  <si>
    <t>66.0</t>
  </si>
  <si>
    <t>38.7</t>
  </si>
  <si>
    <t>25.4</t>
  </si>
  <si>
    <t>35.8</t>
  </si>
  <si>
    <t>45.3</t>
  </si>
  <si>
    <t>Physical and/or sexual</t>
  </si>
  <si>
    <t>36.2</t>
  </si>
  <si>
    <t>34.8</t>
  </si>
  <si>
    <t>15.7</t>
  </si>
  <si>
    <t>27.0</t>
  </si>
  <si>
    <t>57.3</t>
  </si>
  <si>
    <t>Emotional</t>
  </si>
  <si>
    <t>39.8</t>
  </si>
  <si>
    <t>23.8</t>
  </si>
  <si>
    <t>36.4</t>
  </si>
  <si>
    <t>24.0</t>
  </si>
  <si>
    <t>26.0</t>
  </si>
  <si>
    <t>49.9</t>
  </si>
  <si>
    <t>TABLE A1.23: Main Reasons Women Who Experienced IPV Did Not Leave Home</t>
  </si>
  <si>
    <t>Didn't want to leave children</t>
  </si>
  <si>
    <t>34.1</t>
  </si>
  <si>
    <t>21.1</t>
  </si>
  <si>
    <t>0.2</t>
  </si>
  <si>
    <t>Holiness of marriage</t>
  </si>
  <si>
    <t>4.0</t>
  </si>
  <si>
    <t>22.1</t>
  </si>
  <si>
    <t>Didn't want to bring shame on family</t>
  </si>
  <si>
    <t>Couldn't support children</t>
  </si>
  <si>
    <t>.0</t>
  </si>
  <si>
    <t>Loved him</t>
  </si>
  <si>
    <t>45.8</t>
  </si>
  <si>
    <t>Didn't want to be single</t>
  </si>
  <si>
    <t>3.8</t>
  </si>
  <si>
    <t>Family said to stay</t>
  </si>
  <si>
    <t>Forgave him</t>
  </si>
  <si>
    <t>19.3</t>
  </si>
  <si>
    <t>12.9</t>
  </si>
  <si>
    <t>16.1</t>
  </si>
  <si>
    <t>Thought he would change</t>
  </si>
  <si>
    <t>Threatened her and/or children</t>
  </si>
  <si>
    <t>Nowhere to go</t>
  </si>
  <si>
    <t>Violence normal or not serious</t>
  </si>
  <si>
    <t>14.6</t>
  </si>
  <si>
    <t>38.2</t>
  </si>
  <si>
    <t>35.4</t>
  </si>
  <si>
    <t>Children need a father, both parents</t>
  </si>
  <si>
    <t>15.9</t>
  </si>
  <si>
    <t>7.0</t>
  </si>
  <si>
    <t>Physical Violence %</t>
  </si>
  <si>
    <t>Physical and/or Sexual Violence %</t>
  </si>
  <si>
    <t>SWHS domain</t>
  </si>
  <si>
    <t>7.8</t>
  </si>
  <si>
    <t>12.5</t>
  </si>
  <si>
    <t>5.9</t>
  </si>
  <si>
    <t>4.4</t>
  </si>
  <si>
    <t>Respondent age</t>
  </si>
  <si>
    <t>17.8</t>
  </si>
  <si>
    <t>16 V</t>
  </si>
  <si>
    <t>28.9</t>
  </si>
  <si>
    <t>4.7</t>
  </si>
  <si>
    <t>6.4</t>
  </si>
  <si>
    <t>11.1</t>
  </si>
  <si>
    <t>24.8</t>
  </si>
  <si>
    <t>33.5</t>
  </si>
  <si>
    <t>8.0</t>
  </si>
  <si>
    <t>24.7</t>
  </si>
  <si>
    <t>11.7</t>
  </si>
  <si>
    <t>31.0</t>
  </si>
  <si>
    <t>11.6</t>
  </si>
  <si>
    <t>24.4</t>
  </si>
  <si>
    <t>28.2</t>
  </si>
  <si>
    <t>2.9</t>
  </si>
  <si>
    <t>42.1</t>
  </si>
  <si>
    <t>10.6</t>
  </si>
  <si>
    <t>44.8</t>
  </si>
  <si>
    <t>17.9</t>
  </si>
  <si>
    <t>25.0</t>
  </si>
  <si>
    <t>4.6</t>
  </si>
  <si>
    <t>27.2</t>
  </si>
  <si>
    <t>2.1</t>
  </si>
  <si>
    <t>50-54</t>
  </si>
  <si>
    <t>31.3</t>
  </si>
  <si>
    <t>15.2</t>
  </si>
  <si>
    <t>35.7</t>
  </si>
  <si>
    <t>55-59</t>
  </si>
  <si>
    <t>13.9</t>
  </si>
  <si>
    <t>34.0</t>
  </si>
  <si>
    <t>60-64</t>
  </si>
  <si>
    <t>24.3</t>
  </si>
  <si>
    <t>Religion</t>
  </si>
  <si>
    <t>28.0</t>
  </si>
  <si>
    <t>31.5</t>
  </si>
  <si>
    <t>1.3</t>
  </si>
  <si>
    <t>Roman Catholic</t>
  </si>
  <si>
    <t>12.6</t>
  </si>
  <si>
    <t>40.1</t>
  </si>
  <si>
    <t>2.4</t>
  </si>
  <si>
    <t>Lutheran</t>
  </si>
  <si>
    <t>Volle Evangèle</t>
  </si>
  <si>
    <t>33.0</t>
  </si>
  <si>
    <t>10.3</t>
  </si>
  <si>
    <t>Evangic Brother Community</t>
  </si>
  <si>
    <t>13.4</t>
  </si>
  <si>
    <t>30.7</t>
  </si>
  <si>
    <t>Hervormick Kerk</t>
  </si>
  <si>
    <t>Hindu</t>
  </si>
  <si>
    <t>32.8</t>
  </si>
  <si>
    <t>Islam</t>
  </si>
  <si>
    <t>19.8</t>
  </si>
  <si>
    <t>14.1</t>
  </si>
  <si>
    <t>1.7</t>
  </si>
  <si>
    <t>Sexual Violence</t>
  </si>
  <si>
    <t>Prevalence of IPV Among Ever-Partnered Women</t>
  </si>
  <si>
    <t>Source: Lapop, 2010-2023</t>
  </si>
  <si>
    <t>Yes (Satisfied)</t>
  </si>
  <si>
    <t>Neither Satisfied not Dissatisfied</t>
  </si>
  <si>
    <t>No (Dissastisfied)</t>
  </si>
  <si>
    <t>Dissastisfied</t>
  </si>
  <si>
    <t>Trust in National Government</t>
  </si>
  <si>
    <t>Somewhat</t>
  </si>
  <si>
    <t>A little</t>
  </si>
  <si>
    <t>Not at all</t>
  </si>
  <si>
    <t>Source: Lapop 2010-2023</t>
  </si>
  <si>
    <t>Sometimes</t>
  </si>
  <si>
    <t>Never</t>
  </si>
  <si>
    <t>Many times</t>
  </si>
  <si>
    <t>A few times</t>
  </si>
  <si>
    <t>White</t>
  </si>
  <si>
    <t>Amerindian</t>
  </si>
  <si>
    <t>Afro-Surinamese</t>
  </si>
  <si>
    <t>Mixed</t>
  </si>
  <si>
    <t>Chinese</t>
  </si>
  <si>
    <t>Hindustani</t>
  </si>
  <si>
    <t>Javanese</t>
  </si>
  <si>
    <t>Maroons</t>
  </si>
  <si>
    <t>Treated Differently Due to Skin Color, by Race, in %</t>
  </si>
  <si>
    <t>Treated Differently Due to Skin Color, by Gender, in %</t>
  </si>
  <si>
    <t>Treated Differently due to Sex or Gender</t>
  </si>
  <si>
    <t>Freq.</t>
  </si>
  <si>
    <t>Percent</t>
  </si>
  <si>
    <t>Trust in Local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</si>
</sst>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
  </numFmts>
  <fonts count="6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sz val="12"/>
      <color theme="1"/>
      <name val="Times New Roman"/>
      <family val="1"/>
    </font>
    <font>
      <b/>
      <sz val="11"/>
      <color theme="1"/>
      <name val="Calibri"/>
      <family val="2"/>
      <scheme val="minor"/>
    </font>
    <font>
      <sz val="8"/>
      <name val="Arial"/>
      <family val="2"/>
    </font>
    <font>
      <u/>
      <sz val="11"/>
      <color theme="10"/>
      <name val="Calibri"/>
      <family val="2"/>
    </font>
    <font>
      <b/>
      <sz val="11"/>
      <color rgb="FF333333"/>
      <name val="Times New Roman"/>
      <family val="1"/>
    </font>
    <font>
      <b/>
      <sz val="11"/>
      <color theme="1"/>
      <name val="Times New Roman"/>
      <family val="1"/>
    </font>
    <font>
      <sz val="11"/>
      <color theme="1"/>
      <name val="Times New Roman"/>
      <family val="1"/>
    </font>
    <font>
      <b/>
      <sz val="11"/>
      <color rgb="FF000000"/>
      <name val="Times New Roman"/>
      <family val="1"/>
    </font>
    <font>
      <b/>
      <sz val="11"/>
      <color rgb="FF000000"/>
      <name val="Calibri"/>
      <family val="2"/>
      <scheme val="minor"/>
    </font>
    <font>
      <sz val="11"/>
      <color rgb="FF000000"/>
      <name val="Calibri"/>
      <family val="2"/>
      <scheme val="minor"/>
    </font>
    <font>
      <i/>
      <sz val="11"/>
      <color theme="1"/>
      <name val="Calibri"/>
      <family val="2"/>
      <scheme val="minor"/>
    </font>
    <font>
      <b/>
      <sz val="12"/>
      <color theme="1"/>
      <name val="Times New Roman"/>
      <family val="1"/>
    </font>
    <font>
      <b/>
      <sz val="14"/>
      <color theme="1"/>
      <name val="Times New Roman"/>
      <family val="1"/>
    </font>
    <font>
      <sz val="11"/>
      <color rgb="FF000000"/>
      <name val="Times New Roman"/>
      <family val="1"/>
    </font>
    <font>
      <i/>
      <sz val="12"/>
      <color theme="1"/>
      <name val="Times New Roman"/>
      <family val="1"/>
    </font>
    <font>
      <i/>
      <sz val="11"/>
      <color theme="1"/>
      <name val="Times New Roman"/>
      <family val="1"/>
    </font>
    <font>
      <sz val="11"/>
      <color theme="0"/>
      <name val="Times New Roman"/>
      <family val="1"/>
    </font>
    <font>
      <i/>
      <sz val="11"/>
      <name val="Times New Roman"/>
      <family val="1"/>
    </font>
    <font>
      <b/>
      <sz val="11"/>
      <name val="Times New Roman"/>
      <family val="1"/>
    </font>
    <font>
      <sz val="11"/>
      <name val="Times New Roman"/>
      <family val="1"/>
    </font>
    <font>
      <i/>
      <sz val="10"/>
      <name val="Times New Roman"/>
      <family val="1"/>
    </font>
    <font>
      <vertAlign val="superscript"/>
      <sz val="10"/>
      <name val="Times New Roman"/>
      <family val="1"/>
    </font>
    <font>
      <b/>
      <vertAlign val="superscript"/>
      <sz val="10"/>
      <name val="Times New Roman"/>
      <family val="1"/>
    </font>
    <font>
      <b/>
      <sz val="12"/>
      <name val="Times New Roman"/>
      <family val="1"/>
    </font>
    <font>
      <u/>
      <sz val="11"/>
      <color theme="10"/>
      <name val="Times New Roman"/>
      <family val="1"/>
    </font>
    <font>
      <b/>
      <sz val="8"/>
      <color theme="1"/>
      <name val="Times New Roman"/>
      <family val="1"/>
    </font>
    <font>
      <sz val="12"/>
      <name val="Times New Roman"/>
      <family val="1"/>
    </font>
    <font>
      <vertAlign val="superscript"/>
      <sz val="11"/>
      <name val="Times New Roman"/>
      <family val="1"/>
    </font>
    <font>
      <sz val="11"/>
      <color rgb="FF010205"/>
      <name val="Times New Roman"/>
      <family val="1"/>
    </font>
    <font>
      <b/>
      <vertAlign val="superscript"/>
      <sz val="11"/>
      <name val="Times New Roman"/>
      <family val="1"/>
    </font>
    <font>
      <b/>
      <i/>
      <sz val="11"/>
      <name val="Times New Roman"/>
      <family val="1"/>
    </font>
    <font>
      <b/>
      <i/>
      <sz val="10"/>
      <name val="Times New Roman"/>
      <family val="1"/>
    </font>
    <font>
      <sz val="10"/>
      <color rgb="FFFF33CC"/>
      <name val="Times New Roman"/>
      <family val="1"/>
    </font>
    <font>
      <sz val="12"/>
      <color rgb="FFFF33CC"/>
      <name val="Calibri"/>
      <family val="2"/>
      <scheme val="minor"/>
    </font>
    <font>
      <b/>
      <sz val="10"/>
      <color rgb="FFFF33CC"/>
      <name val="Times New Roman"/>
      <family val="1"/>
    </font>
    <font>
      <u/>
      <sz val="11"/>
      <color rgb="FFFF33CC"/>
      <name val="Calibri"/>
      <family val="2"/>
    </font>
    <font>
      <b/>
      <sz val="12"/>
      <color theme="1"/>
      <name val="Calibri"/>
      <family val="2"/>
      <scheme val="minor"/>
    </font>
    <font>
      <b/>
      <sz val="14"/>
      <name val="Times New Roman"/>
      <family val="1"/>
    </font>
    <font>
      <i/>
      <sz val="12"/>
      <name val="Times New Roman"/>
      <family val="1"/>
    </font>
    <font>
      <sz val="12"/>
      <name val="Calibri"/>
      <family val="2"/>
      <scheme val="minor"/>
    </font>
    <font>
      <i/>
      <sz val="9"/>
      <name val="Times New Roman"/>
      <family val="1"/>
    </font>
    <font>
      <u/>
      <sz val="10"/>
      <name val="Times New Roman"/>
      <family val="1"/>
    </font>
    <font>
      <sz val="11"/>
      <name val="Calibri"/>
      <family val="2"/>
      <scheme val="minor"/>
    </font>
    <font>
      <u/>
      <sz val="11"/>
      <name val="Calibri"/>
      <family val="2"/>
    </font>
    <font>
      <b/>
      <sz val="8"/>
      <name val="Arial"/>
      <family val="2"/>
    </font>
    <font>
      <b/>
      <sz val="12"/>
      <name val="Calibri"/>
      <family val="2"/>
      <scheme val="minor"/>
    </font>
    <font>
      <sz val="12"/>
      <name val="Times"/>
    </font>
    <font>
      <u/>
      <sz val="11"/>
      <name val="Times New Roman"/>
      <family val="1"/>
    </font>
    <font>
      <b/>
      <sz val="12"/>
      <color rgb="FFFF0000"/>
      <name val="Times New Roman"/>
      <family val="1"/>
    </font>
  </fonts>
  <fills count="1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right/>
      <top/>
      <bottom style="medium">
        <color rgb="FF000000"/>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1">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10"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96">
    <xf numFmtId="0" fontId="0" fillId="0" borderId="0" xfId="0"/>
    <xf numFmtId="0" fontId="7" fillId="0" borderId="1" xfId="0" applyFont="1" applyBorder="1" applyAlignment="1">
      <alignment horizontal="center" vertical="center" wrapText="1"/>
    </xf>
    <xf numFmtId="0" fontId="0" fillId="0" borderId="0" xfId="0" applyAlignment="1">
      <alignment wrapText="1"/>
    </xf>
    <xf numFmtId="0" fontId="11" fillId="0" borderId="1" xfId="0" applyFont="1" applyBorder="1" applyAlignment="1">
      <alignment wrapText="1"/>
    </xf>
    <xf numFmtId="0" fontId="18" fillId="4" borderId="13" xfId="0" applyFont="1" applyFill="1" applyBorder="1" applyAlignment="1">
      <alignment horizontal="justify" vertical="top" wrapText="1"/>
    </xf>
    <xf numFmtId="0" fontId="19" fillId="0" borderId="12" xfId="0" applyFont="1" applyBorder="1" applyAlignment="1">
      <alignment horizontal="justify" vertical="top" wrapText="1"/>
    </xf>
    <xf numFmtId="0" fontId="13" fillId="0" borderId="1" xfId="0" applyFont="1" applyBorder="1"/>
    <xf numFmtId="2" fontId="13" fillId="5" borderId="1" xfId="0" applyNumberFormat="1" applyFont="1" applyFill="1" applyBorder="1"/>
    <xf numFmtId="0" fontId="7" fillId="0" borderId="17" xfId="0" applyFont="1" applyBorder="1" applyAlignment="1">
      <alignment wrapText="1"/>
    </xf>
    <xf numFmtId="0" fontId="12" fillId="0" borderId="1" xfId="0" applyFont="1" applyBorder="1" applyAlignment="1">
      <alignment horizontal="justify" vertical="center" wrapText="1"/>
    </xf>
    <xf numFmtId="0" fontId="7" fillId="0" borderId="1" xfId="0" applyFont="1" applyBorder="1" applyAlignment="1">
      <alignment horizontal="left" vertical="center" wrapText="1"/>
    </xf>
    <xf numFmtId="0" fontId="23" fillId="0" borderId="0" xfId="0" applyFont="1" applyAlignment="1">
      <alignment horizontal="justify" vertical="center"/>
    </xf>
    <xf numFmtId="1" fontId="0" fillId="0" borderId="0" xfId="0" applyNumberFormat="1"/>
    <xf numFmtId="0" fontId="22" fillId="0" borderId="0" xfId="0" applyFont="1" applyAlignment="1">
      <alignment horizontal="justify" vertical="center"/>
    </xf>
    <xf numFmtId="0" fontId="22" fillId="0" borderId="0" xfId="0" applyFont="1" applyAlignment="1">
      <alignment horizontal="center" vertical="center"/>
    </xf>
    <xf numFmtId="0" fontId="13" fillId="0" borderId="0" xfId="0" applyFont="1"/>
    <xf numFmtId="0" fontId="15" fillId="0" borderId="0" xfId="8" applyFont="1"/>
    <xf numFmtId="0" fontId="7" fillId="0" borderId="1" xfId="0" applyFont="1" applyBorder="1" applyAlignment="1">
      <alignment vertical="center" wrapText="1"/>
    </xf>
    <xf numFmtId="0" fontId="21" fillId="0" borderId="0" xfId="0" applyFont="1" applyAlignment="1">
      <alignment horizontal="center" vertical="center" wrapText="1"/>
    </xf>
    <xf numFmtId="0" fontId="18" fillId="4" borderId="16" xfId="0" applyFont="1" applyFill="1" applyBorder="1" applyAlignment="1">
      <alignment horizontal="justify" vertical="top" wrapText="1"/>
    </xf>
    <xf numFmtId="0" fontId="18" fillId="4" borderId="22" xfId="0" applyFont="1" applyFill="1" applyBorder="1" applyAlignment="1">
      <alignment horizontal="justify" vertical="top" wrapText="1"/>
    </xf>
    <xf numFmtId="0" fontId="18" fillId="4" borderId="12" xfId="0" applyFont="1" applyFill="1" applyBorder="1" applyAlignment="1">
      <alignment horizontal="justify" vertical="top" wrapText="1"/>
    </xf>
    <xf numFmtId="0" fontId="18" fillId="4" borderId="14"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5" xfId="0" applyFont="1" applyFill="1" applyBorder="1" applyAlignment="1">
      <alignment horizontal="center" vertical="top" wrapText="1"/>
    </xf>
    <xf numFmtId="0" fontId="18" fillId="4" borderId="16" xfId="0" applyFont="1" applyFill="1" applyBorder="1" applyAlignment="1">
      <alignment horizontal="center" wrapText="1"/>
    </xf>
    <xf numFmtId="0" fontId="18" fillId="4" borderId="12" xfId="0" applyFont="1" applyFill="1" applyBorder="1" applyAlignment="1">
      <alignment horizontal="center" wrapText="1"/>
    </xf>
    <xf numFmtId="0" fontId="11" fillId="0" borderId="1" xfId="0" applyFont="1" applyBorder="1" applyAlignment="1">
      <alignment horizontal="justify"/>
    </xf>
    <xf numFmtId="0" fontId="13" fillId="0" borderId="1" xfId="0" applyFont="1" applyBorder="1" applyAlignment="1">
      <alignment vertical="center"/>
    </xf>
    <xf numFmtId="0" fontId="13" fillId="10" borderId="0" xfId="0" applyFont="1" applyFill="1"/>
    <xf numFmtId="0" fontId="26" fillId="0" borderId="27" xfId="0" applyFont="1" applyBorder="1" applyAlignment="1">
      <alignment horizontal="justify" vertical="center"/>
    </xf>
    <xf numFmtId="0" fontId="26" fillId="0" borderId="30" xfId="0" applyFont="1" applyBorder="1" applyAlignment="1">
      <alignment horizontal="justify" vertical="center"/>
    </xf>
    <xf numFmtId="0" fontId="26" fillId="0" borderId="30" xfId="0" applyFont="1" applyBorder="1" applyAlignment="1">
      <alignment horizontal="center" vertical="center"/>
    </xf>
    <xf numFmtId="0" fontId="26" fillId="10" borderId="27" xfId="0" applyFont="1" applyFill="1" applyBorder="1" applyAlignment="1">
      <alignment horizontal="justify" vertical="center"/>
    </xf>
    <xf numFmtId="0" fontId="26" fillId="10" borderId="30" xfId="0" applyFont="1" applyFill="1" applyBorder="1" applyAlignment="1">
      <alignment horizontal="justify" vertical="center"/>
    </xf>
    <xf numFmtId="0" fontId="26" fillId="10" borderId="30" xfId="0" applyFont="1" applyFill="1" applyBorder="1" applyAlignment="1">
      <alignment horizontal="center" vertical="center"/>
    </xf>
    <xf numFmtId="0" fontId="19" fillId="0" borderId="30" xfId="0" applyFont="1" applyBorder="1" applyAlignment="1">
      <alignment horizontal="justify" vertical="center"/>
    </xf>
    <xf numFmtId="0" fontId="25" fillId="12" borderId="0" xfId="0" applyFont="1" applyFill="1"/>
    <xf numFmtId="0" fontId="25" fillId="12" borderId="0" xfId="0" applyFont="1" applyFill="1" applyAlignment="1">
      <alignment wrapText="1"/>
    </xf>
    <xf numFmtId="0" fontId="11" fillId="0" borderId="1" xfId="0" applyFont="1" applyBorder="1" applyAlignment="1">
      <alignment horizontal="left" vertical="center" wrapText="1" indent="1"/>
    </xf>
    <xf numFmtId="0" fontId="19" fillId="0" borderId="1" xfId="0" applyFont="1" applyBorder="1" applyAlignment="1">
      <alignment horizontal="center" wrapText="1"/>
    </xf>
    <xf numFmtId="0" fontId="13" fillId="0" borderId="1" xfId="0" applyFont="1" applyBorder="1" applyAlignment="1">
      <alignment horizontal="center" wrapText="1"/>
    </xf>
    <xf numFmtId="0" fontId="12"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20" fillId="9" borderId="29" xfId="0" applyFont="1" applyFill="1" applyBorder="1" applyAlignment="1">
      <alignment horizontal="justify" vertical="center"/>
    </xf>
    <xf numFmtId="0" fontId="20" fillId="9" borderId="30" xfId="0" applyFont="1" applyFill="1" applyBorder="1" applyAlignment="1">
      <alignment horizontal="justify" vertical="center"/>
    </xf>
    <xf numFmtId="0" fontId="26" fillId="9" borderId="27" xfId="0" applyFont="1" applyFill="1" applyBorder="1" applyAlignment="1">
      <alignment horizontal="justify" vertical="center"/>
    </xf>
    <xf numFmtId="0" fontId="26" fillId="9" borderId="30" xfId="0" applyFont="1" applyFill="1" applyBorder="1" applyAlignment="1">
      <alignment horizontal="justify" vertical="center"/>
    </xf>
    <xf numFmtId="0" fontId="20" fillId="9" borderId="30" xfId="0" applyFont="1" applyFill="1" applyBorder="1" applyAlignment="1">
      <alignment horizontal="center" vertical="center" wrapText="1"/>
    </xf>
    <xf numFmtId="0" fontId="28" fillId="0" borderId="0" xfId="0" applyFont="1" applyAlignment="1">
      <alignment horizontal="justify" vertical="center"/>
    </xf>
    <xf numFmtId="3" fontId="11" fillId="0" borderId="1" xfId="0" applyNumberFormat="1" applyFont="1" applyBorder="1" applyAlignment="1">
      <alignment horizontal="center" vertical="center" wrapText="1"/>
    </xf>
    <xf numFmtId="3" fontId="13" fillId="0" borderId="1" xfId="0" applyNumberFormat="1" applyFont="1" applyBorder="1"/>
    <xf numFmtId="0" fontId="20" fillId="9" borderId="1" xfId="0" applyFont="1" applyFill="1" applyBorder="1" applyAlignment="1">
      <alignment horizontal="justify" vertical="center"/>
    </xf>
    <xf numFmtId="0" fontId="20" fillId="9" borderId="1" xfId="0" applyFont="1" applyFill="1" applyBorder="1" applyAlignment="1">
      <alignment horizontal="center" vertical="center"/>
    </xf>
    <xf numFmtId="0" fontId="20" fillId="9"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1" fillId="0" borderId="0" xfId="0" applyFont="1"/>
    <xf numFmtId="0" fontId="19" fillId="0" borderId="0" xfId="0" applyFont="1"/>
    <xf numFmtId="0" fontId="31" fillId="3" borderId="1" xfId="0" applyFont="1" applyFill="1" applyBorder="1" applyAlignment="1">
      <alignment horizontal="center" vertical="center" wrapText="1"/>
    </xf>
    <xf numFmtId="0" fontId="18" fillId="3" borderId="1" xfId="0" applyFont="1" applyFill="1" applyBorder="1" applyAlignment="1">
      <alignment horizontal="center" wrapText="1"/>
    </xf>
    <xf numFmtId="3" fontId="32" fillId="0" borderId="1" xfId="0" applyNumberFormat="1" applyFont="1" applyBorder="1" applyAlignment="1">
      <alignment horizontal="center" vertical="center" wrapText="1"/>
    </xf>
    <xf numFmtId="0" fontId="26" fillId="0" borderId="1" xfId="0" applyFont="1" applyBorder="1" applyAlignment="1">
      <alignment horizontal="center"/>
    </xf>
    <xf numFmtId="0" fontId="20" fillId="9" borderId="1" xfId="0" applyFont="1" applyFill="1" applyBorder="1" applyAlignment="1">
      <alignment horizontal="center"/>
    </xf>
    <xf numFmtId="0" fontId="26" fillId="9" borderId="1" xfId="0" applyFont="1" applyFill="1" applyBorder="1" applyAlignment="1">
      <alignment horizontal="center"/>
    </xf>
    <xf numFmtId="0" fontId="19" fillId="0" borderId="1" xfId="0" applyFont="1" applyBorder="1" applyAlignment="1">
      <alignment horizontal="center"/>
    </xf>
    <xf numFmtId="1" fontId="19" fillId="0" borderId="1" xfId="0" applyNumberFormat="1" applyFont="1" applyBorder="1" applyAlignment="1">
      <alignment horizontal="center"/>
    </xf>
    <xf numFmtId="0" fontId="1" fillId="0" borderId="0" xfId="0" applyFont="1" applyAlignment="1">
      <alignment horizontal="center" vertical="center"/>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19" fillId="0" borderId="1" xfId="0" applyFont="1" applyBorder="1" applyAlignment="1">
      <alignment horizontal="center" vertical="center"/>
    </xf>
    <xf numFmtId="0" fontId="30" fillId="3" borderId="1" xfId="0" applyFont="1" applyFill="1" applyBorder="1" applyAlignment="1">
      <alignment horizontal="center" vertical="center" wrapText="1"/>
    </xf>
    <xf numFmtId="1" fontId="19" fillId="0" borderId="1" xfId="0" applyNumberFormat="1" applyFont="1" applyBorder="1" applyAlignment="1">
      <alignment horizontal="center" vertical="center"/>
    </xf>
    <xf numFmtId="0" fontId="19" fillId="0" borderId="0" xfId="0" applyFont="1" applyAlignment="1">
      <alignment horizontal="center" vertical="center"/>
    </xf>
    <xf numFmtId="0" fontId="28" fillId="0" borderId="0" xfId="0" applyFont="1" applyAlignment="1">
      <alignment horizontal="center" vertical="center"/>
    </xf>
    <xf numFmtId="0" fontId="31"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3" fontId="19" fillId="0" borderId="1" xfId="0" applyNumberFormat="1" applyFont="1" applyBorder="1" applyAlignment="1">
      <alignment horizontal="center" vertical="center"/>
    </xf>
    <xf numFmtId="0" fontId="27" fillId="0" borderId="0" xfId="0" applyFont="1"/>
    <xf numFmtId="0" fontId="24" fillId="14"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1" fontId="24" fillId="3" borderId="1" xfId="0" applyNumberFormat="1" applyFont="1" applyFill="1" applyBorder="1" applyAlignment="1">
      <alignment horizontal="center" vertical="center"/>
    </xf>
    <xf numFmtId="0" fontId="24" fillId="12" borderId="1" xfId="0" applyFont="1" applyFill="1" applyBorder="1" applyAlignment="1">
      <alignment horizontal="center" vertical="center" wrapText="1"/>
    </xf>
    <xf numFmtId="0" fontId="20" fillId="9" borderId="29" xfId="0" applyFont="1" applyFill="1" applyBorder="1" applyAlignment="1">
      <alignment horizontal="center" vertical="center" wrapText="1"/>
    </xf>
    <xf numFmtId="0" fontId="26" fillId="0" borderId="30" xfId="0" applyFont="1" applyBorder="1" applyAlignment="1">
      <alignment vertical="center" wrapText="1"/>
    </xf>
    <xf numFmtId="0" fontId="26" fillId="0" borderId="1" xfId="0" applyFont="1" applyBorder="1" applyAlignment="1">
      <alignment horizontal="center" vertical="center" wrapText="1"/>
    </xf>
    <xf numFmtId="0" fontId="23" fillId="0" borderId="0" xfId="0" applyFont="1" applyAlignment="1">
      <alignment horizontal="left" vertical="center"/>
    </xf>
    <xf numFmtId="1" fontId="13" fillId="0" borderId="0" xfId="0" applyNumberFormat="1" applyFont="1"/>
    <xf numFmtId="1" fontId="24" fillId="0" borderId="0" xfId="0" applyNumberFormat="1" applyFont="1"/>
    <xf numFmtId="0" fontId="26" fillId="14" borderId="1" xfId="0" applyFont="1" applyFill="1" applyBorder="1" applyAlignment="1">
      <alignment horizontal="justify" vertical="center"/>
    </xf>
    <xf numFmtId="0" fontId="20" fillId="14" borderId="1" xfId="0" applyFont="1" applyFill="1" applyBorder="1" applyAlignment="1">
      <alignment horizontal="center" vertical="center" wrapText="1"/>
    </xf>
    <xf numFmtId="0" fontId="26" fillId="14" borderId="1" xfId="0" applyFont="1" applyFill="1" applyBorder="1" applyAlignment="1">
      <alignment horizontal="center" vertical="center"/>
    </xf>
    <xf numFmtId="0" fontId="26" fillId="0" borderId="0" xfId="0" applyFont="1" applyAlignment="1">
      <alignment horizontal="justify" vertical="center"/>
    </xf>
    <xf numFmtId="0" fontId="26" fillId="14" borderId="1" xfId="0" applyFont="1" applyFill="1" applyBorder="1" applyAlignment="1">
      <alignment horizontal="left" vertical="center" wrapText="1"/>
    </xf>
    <xf numFmtId="0" fontId="1" fillId="0" borderId="0" xfId="0" applyFont="1" applyAlignment="1">
      <alignment vertical="center"/>
    </xf>
    <xf numFmtId="0" fontId="18" fillId="0" borderId="0" xfId="0" applyFont="1" applyAlignment="1">
      <alignment vertical="center"/>
    </xf>
    <xf numFmtId="0" fontId="18" fillId="0" borderId="27" xfId="0" applyFont="1" applyBorder="1" applyAlignment="1">
      <alignment vertical="center" wrapText="1"/>
    </xf>
    <xf numFmtId="0" fontId="19" fillId="0" borderId="30" xfId="0" applyFont="1" applyBorder="1" applyAlignment="1">
      <alignment horizontal="center" vertical="center" wrapText="1"/>
    </xf>
    <xf numFmtId="0" fontId="18" fillId="0" borderId="30" xfId="0" applyFont="1" applyBorder="1" applyAlignment="1">
      <alignment horizontal="center" vertical="center" wrapText="1"/>
    </xf>
    <xf numFmtId="0" fontId="19" fillId="0" borderId="27" xfId="0" applyFont="1" applyBorder="1" applyAlignment="1">
      <alignment vertical="center" wrapText="1"/>
    </xf>
    <xf numFmtId="0" fontId="19" fillId="0" borderId="0" xfId="0" applyFont="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19" fillId="9" borderId="25"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18" fillId="9" borderId="28"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25" xfId="0" applyFont="1" applyFill="1" applyBorder="1" applyAlignment="1">
      <alignment vertical="center" wrapText="1"/>
    </xf>
    <xf numFmtId="0" fontId="18" fillId="9" borderId="27" xfId="0" applyFont="1" applyFill="1" applyBorder="1" applyAlignment="1">
      <alignment vertical="center" wrapText="1"/>
    </xf>
    <xf numFmtId="0" fontId="18" fillId="9" borderId="30" xfId="0" applyFont="1" applyFill="1" applyBorder="1" applyAlignment="1">
      <alignment horizontal="center" vertical="center" wrapText="1"/>
    </xf>
    <xf numFmtId="0" fontId="24" fillId="12" borderId="1" xfId="0" applyFont="1" applyFill="1" applyBorder="1" applyAlignment="1">
      <alignment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5" applyFont="1" applyBorder="1" applyAlignment="1">
      <alignment horizontal="center" vertical="center" wrapText="1"/>
    </xf>
    <xf numFmtId="166" fontId="12" fillId="0" borderId="0" xfId="0" applyNumberFormat="1" applyFont="1" applyAlignment="1">
      <alignment horizontal="center" vertical="center"/>
    </xf>
    <xf numFmtId="0" fontId="11" fillId="0" borderId="0" xfId="0" applyFont="1" applyAlignment="1">
      <alignment horizontal="center" vertical="center"/>
    </xf>
    <xf numFmtId="166" fontId="11" fillId="0" borderId="0" xfId="0" applyNumberFormat="1" applyFont="1" applyAlignment="1">
      <alignment horizontal="center" vertical="center"/>
    </xf>
    <xf numFmtId="166" fontId="11" fillId="0" borderId="4" xfId="0" applyNumberFormat="1" applyFont="1" applyBorder="1" applyAlignment="1">
      <alignment horizontal="center" vertical="center"/>
    </xf>
    <xf numFmtId="0" fontId="11" fillId="0" borderId="18" xfId="0" applyFont="1" applyBorder="1" applyAlignment="1">
      <alignment horizontal="center" vertical="center" wrapText="1"/>
    </xf>
    <xf numFmtId="0" fontId="12" fillId="0" borderId="21" xfId="0" applyFont="1" applyBorder="1" applyAlignment="1">
      <alignment vertical="center"/>
    </xf>
    <xf numFmtId="0" fontId="11" fillId="0" borderId="21" xfId="0" applyFont="1" applyBorder="1" applyAlignment="1">
      <alignment vertical="center"/>
    </xf>
    <xf numFmtId="0" fontId="11" fillId="0" borderId="21" xfId="0" applyFont="1" applyBorder="1" applyAlignment="1">
      <alignment horizontal="left" vertical="center" indent="1"/>
    </xf>
    <xf numFmtId="0" fontId="12" fillId="0" borderId="21" xfId="0" applyFont="1" applyBorder="1" applyAlignment="1">
      <alignment horizontal="left" vertical="center"/>
    </xf>
    <xf numFmtId="0" fontId="11" fillId="0" borderId="21" xfId="0" applyFont="1" applyBorder="1" applyAlignment="1">
      <alignment horizontal="left" vertical="center" wrapText="1"/>
    </xf>
    <xf numFmtId="0" fontId="11" fillId="0" borderId="21" xfId="0" applyFont="1" applyBorder="1" applyAlignment="1">
      <alignment horizontal="left" vertical="center"/>
    </xf>
    <xf numFmtId="0" fontId="11" fillId="0" borderId="21" xfId="0" applyFont="1" applyBorder="1" applyAlignment="1">
      <alignment horizontal="left" vertical="center" indent="2"/>
    </xf>
    <xf numFmtId="0" fontId="11" fillId="0" borderId="17" xfId="0" applyFont="1" applyBorder="1" applyAlignment="1">
      <alignment horizontal="left" vertical="center" indent="1"/>
    </xf>
    <xf numFmtId="0" fontId="11" fillId="0" borderId="2" xfId="5" applyFont="1" applyBorder="1" applyAlignment="1">
      <alignment horizontal="center" vertical="center" wrapText="1"/>
    </xf>
    <xf numFmtId="0" fontId="17" fillId="0" borderId="0" xfId="0" applyFont="1"/>
    <xf numFmtId="0" fontId="37" fillId="0" borderId="0" xfId="21" applyFont="1" applyAlignment="1" applyProtection="1">
      <alignment horizontal="center"/>
    </xf>
    <xf numFmtId="0" fontId="19" fillId="0" borderId="13" xfId="0" applyFont="1" applyBorder="1" applyAlignment="1">
      <alignment horizontal="center" vertical="top" wrapText="1"/>
    </xf>
    <xf numFmtId="0" fontId="32" fillId="0" borderId="9" xfId="0" applyFont="1" applyBorder="1" applyAlignment="1">
      <alignment horizontal="center" vertical="center" wrapText="1"/>
    </xf>
    <xf numFmtId="0" fontId="32" fillId="0" borderId="7" xfId="0" applyFont="1" applyBorder="1" applyAlignment="1">
      <alignment horizontal="right" vertical="center" wrapText="1"/>
    </xf>
    <xf numFmtId="0" fontId="32" fillId="0" borderId="8" xfId="0" applyFont="1" applyBorder="1" applyAlignment="1">
      <alignment horizontal="right" vertical="center" wrapText="1"/>
    </xf>
    <xf numFmtId="0" fontId="32" fillId="0" borderId="3" xfId="0" applyFont="1" applyBorder="1" applyAlignment="1">
      <alignment horizontal="right" vertical="center" wrapText="1"/>
    </xf>
    <xf numFmtId="0" fontId="31" fillId="0" borderId="9" xfId="0" applyFont="1" applyBorder="1" applyAlignment="1">
      <alignment vertical="center"/>
    </xf>
    <xf numFmtId="164" fontId="41" fillId="0" borderId="9" xfId="43" applyNumberFormat="1" applyFont="1" applyBorder="1" applyAlignment="1">
      <alignment horizontal="right" vertical="top"/>
    </xf>
    <xf numFmtId="164" fontId="41" fillId="0" borderId="0" xfId="44" applyNumberFormat="1" applyFont="1" applyAlignment="1">
      <alignment horizontal="right" vertical="top"/>
    </xf>
    <xf numFmtId="164" fontId="41" fillId="0" borderId="0" xfId="45" applyNumberFormat="1" applyFont="1" applyAlignment="1">
      <alignment horizontal="right" vertical="top"/>
    </xf>
    <xf numFmtId="165" fontId="41" fillId="0" borderId="10" xfId="46" applyNumberFormat="1" applyFont="1" applyBorder="1" applyAlignment="1">
      <alignment horizontal="right" vertical="top"/>
    </xf>
    <xf numFmtId="0" fontId="32" fillId="0" borderId="9" xfId="0" applyFont="1" applyBorder="1" applyAlignment="1">
      <alignment vertical="center"/>
    </xf>
    <xf numFmtId="0" fontId="31" fillId="0" borderId="9" xfId="0" applyFont="1" applyBorder="1" applyAlignment="1">
      <alignment horizontal="left" vertical="center"/>
    </xf>
    <xf numFmtId="0" fontId="32" fillId="0" borderId="9" xfId="0" applyFont="1" applyBorder="1" applyAlignment="1">
      <alignment horizontal="left" vertical="center" indent="1"/>
    </xf>
    <xf numFmtId="164" fontId="41" fillId="0" borderId="9" xfId="47" applyNumberFormat="1" applyFont="1" applyBorder="1" applyAlignment="1">
      <alignment horizontal="right" vertical="top"/>
    </xf>
    <xf numFmtId="164" fontId="41" fillId="0" borderId="0" xfId="48" applyNumberFormat="1" applyFont="1" applyAlignment="1">
      <alignment horizontal="right" vertical="top"/>
    </xf>
    <xf numFmtId="164" fontId="41" fillId="0" borderId="0" xfId="49" applyNumberFormat="1" applyFont="1" applyAlignment="1">
      <alignment horizontal="right" vertical="top"/>
    </xf>
    <xf numFmtId="165" fontId="41" fillId="0" borderId="10" xfId="50" applyNumberFormat="1" applyFont="1" applyBorder="1" applyAlignment="1">
      <alignment horizontal="right" vertical="top"/>
    </xf>
    <xf numFmtId="0" fontId="32" fillId="0" borderId="9" xfId="0" applyFont="1" applyBorder="1" applyAlignment="1">
      <alignment horizontal="left" vertical="center" wrapText="1"/>
    </xf>
    <xf numFmtId="0" fontId="32" fillId="0" borderId="9" xfId="0" applyFont="1" applyBorder="1" applyAlignment="1">
      <alignment horizontal="left" vertical="center"/>
    </xf>
    <xf numFmtId="16" fontId="32" fillId="0" borderId="9" xfId="0" quotePrefix="1" applyNumberFormat="1" applyFont="1" applyBorder="1" applyAlignment="1">
      <alignment horizontal="left" vertical="center" indent="1"/>
    </xf>
    <xf numFmtId="0" fontId="32" fillId="0" borderId="9" xfId="0" quotePrefix="1" applyFont="1" applyBorder="1" applyAlignment="1">
      <alignment horizontal="left" vertical="center" indent="1"/>
    </xf>
    <xf numFmtId="0" fontId="32" fillId="0" borderId="1" xfId="0" applyFont="1" applyBorder="1" applyAlignment="1">
      <alignment horizontal="center" vertical="center" wrapText="1"/>
    </xf>
    <xf numFmtId="0" fontId="19" fillId="0" borderId="0" xfId="0" applyFont="1" applyAlignment="1">
      <alignment wrapText="1"/>
    </xf>
    <xf numFmtId="0" fontId="20" fillId="9" borderId="18" xfId="0" applyFont="1" applyFill="1" applyBorder="1" applyAlignment="1">
      <alignment horizontal="center"/>
    </xf>
    <xf numFmtId="0" fontId="20" fillId="9" borderId="17" xfId="0" applyFont="1" applyFill="1" applyBorder="1" applyAlignment="1">
      <alignment horizontal="center"/>
    </xf>
    <xf numFmtId="0" fontId="20" fillId="9" borderId="5" xfId="0" applyFont="1" applyFill="1" applyBorder="1" applyAlignment="1">
      <alignment horizontal="center"/>
    </xf>
    <xf numFmtId="0" fontId="20" fillId="9" borderId="2" xfId="0" applyFont="1" applyFill="1" applyBorder="1" applyAlignment="1">
      <alignment horizontal="center"/>
    </xf>
    <xf numFmtId="0" fontId="38" fillId="0" borderId="0" xfId="0" applyFont="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13" fillId="0" borderId="0" xfId="0" applyFont="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7" fillId="0" borderId="0" xfId="0" applyFont="1" applyAlignment="1">
      <alignment wrapText="1"/>
    </xf>
    <xf numFmtId="0" fontId="28" fillId="0" borderId="0" xfId="0" applyFont="1" applyAlignment="1">
      <alignment horizontal="justify" vertical="center" wrapText="1"/>
    </xf>
    <xf numFmtId="0" fontId="24" fillId="0" borderId="1" xfId="0" applyFont="1" applyBorder="1" applyAlignment="1">
      <alignment horizontal="justify"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3" fontId="13" fillId="0" borderId="1" xfId="0" applyNumberFormat="1" applyFont="1" applyBorder="1" applyAlignment="1">
      <alignment horizontal="center" vertical="center"/>
    </xf>
    <xf numFmtId="3" fontId="24"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0" fontId="24" fillId="12"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wrapText="1"/>
    </xf>
    <xf numFmtId="0" fontId="36" fillId="12" borderId="1" xfId="0" applyFont="1" applyFill="1" applyBorder="1" applyAlignment="1">
      <alignment horizontal="left"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0" fontId="11" fillId="11" borderId="1" xfId="0" applyFont="1" applyFill="1" applyBorder="1" applyAlignment="1">
      <alignment horizontal="center" vertical="center"/>
    </xf>
    <xf numFmtId="0" fontId="12" fillId="3" borderId="1" xfId="0" applyFont="1" applyFill="1" applyBorder="1" applyAlignment="1">
      <alignment horizontal="center" vertical="center"/>
    </xf>
    <xf numFmtId="3" fontId="12" fillId="3" borderId="1" xfId="0" applyNumberFormat="1" applyFont="1" applyFill="1" applyBorder="1" applyAlignment="1">
      <alignment horizontal="center" vertical="center"/>
    </xf>
    <xf numFmtId="0" fontId="39" fillId="0" borderId="24" xfId="0" applyFont="1" applyBorder="1" applyAlignment="1">
      <alignment vertical="center" wrapText="1"/>
    </xf>
    <xf numFmtId="0" fontId="39" fillId="0" borderId="1" xfId="0" applyFont="1" applyBorder="1" applyAlignment="1">
      <alignment vertical="center" wrapText="1"/>
    </xf>
    <xf numFmtId="0" fontId="36" fillId="12" borderId="1" xfId="0" applyFont="1" applyFill="1" applyBorder="1" applyAlignment="1">
      <alignment vertical="center" wrapText="1"/>
    </xf>
    <xf numFmtId="0" fontId="36" fillId="12" borderId="1" xfId="0" applyFont="1" applyFill="1" applyBorder="1" applyAlignment="1">
      <alignment horizontal="left" vertical="center" wrapText="1"/>
    </xf>
    <xf numFmtId="0" fontId="31" fillId="0" borderId="7" xfId="8" applyFont="1" applyBorder="1" applyAlignment="1">
      <alignment horizontal="center" vertical="center" wrapText="1"/>
    </xf>
    <xf numFmtId="0" fontId="32" fillId="0" borderId="8" xfId="8" applyFont="1" applyBorder="1" applyAlignment="1">
      <alignment horizontal="center" vertical="center" wrapText="1"/>
    </xf>
    <xf numFmtId="0" fontId="32" fillId="0" borderId="3" xfId="8" applyFont="1" applyBorder="1" applyAlignment="1">
      <alignment horizontal="center" vertical="center" wrapText="1"/>
    </xf>
    <xf numFmtId="164" fontId="41" fillId="0" borderId="0" xfId="9" applyNumberFormat="1" applyFont="1" applyAlignment="1">
      <alignment horizontal="right" vertical="top"/>
    </xf>
    <xf numFmtId="164" fontId="41" fillId="0" borderId="0" xfId="10" applyNumberFormat="1" applyFont="1" applyAlignment="1">
      <alignment horizontal="right" vertical="top"/>
    </xf>
    <xf numFmtId="164" fontId="41" fillId="0" borderId="0" xfId="11" applyNumberFormat="1" applyFont="1" applyAlignment="1">
      <alignment horizontal="right" vertical="top"/>
    </xf>
    <xf numFmtId="165" fontId="41" fillId="0" borderId="10" xfId="12" applyNumberFormat="1" applyFont="1" applyBorder="1" applyAlignment="1">
      <alignment horizontal="right" vertical="top"/>
    </xf>
    <xf numFmtId="164" fontId="41" fillId="0" borderId="0" xfId="79" applyNumberFormat="1" applyFont="1" applyAlignment="1">
      <alignment horizontal="right" vertical="top"/>
    </xf>
    <xf numFmtId="164" fontId="41" fillId="0" borderId="0" xfId="80" applyNumberFormat="1" applyFont="1" applyAlignment="1">
      <alignment horizontal="right" vertical="top"/>
    </xf>
    <xf numFmtId="164" fontId="41" fillId="0" borderId="0" xfId="81" applyNumberFormat="1" applyFont="1" applyAlignment="1">
      <alignment horizontal="right" vertical="top"/>
    </xf>
    <xf numFmtId="165" fontId="41" fillId="0" borderId="10" xfId="82" applyNumberFormat="1" applyFont="1" applyBorder="1" applyAlignment="1">
      <alignment horizontal="right" vertical="top"/>
    </xf>
    <xf numFmtId="164" fontId="41" fillId="0" borderId="0" xfId="13" applyNumberFormat="1" applyFont="1" applyAlignment="1">
      <alignment horizontal="right" vertical="top"/>
    </xf>
    <xf numFmtId="164" fontId="41" fillId="0" borderId="0" xfId="14" applyNumberFormat="1" applyFont="1" applyAlignment="1">
      <alignment horizontal="right" vertical="top"/>
    </xf>
    <xf numFmtId="164" fontId="41" fillId="0" borderId="0" xfId="15" applyNumberFormat="1" applyFont="1" applyAlignment="1">
      <alignment horizontal="right" vertical="top"/>
    </xf>
    <xf numFmtId="165" fontId="41" fillId="0" borderId="10" xfId="16" applyNumberFormat="1" applyFont="1" applyBorder="1" applyAlignment="1">
      <alignment horizontal="right" vertical="top"/>
    </xf>
    <xf numFmtId="164" fontId="41" fillId="0" borderId="0" xfId="83" applyNumberFormat="1" applyFont="1" applyAlignment="1">
      <alignment horizontal="right" vertical="top"/>
    </xf>
    <xf numFmtId="164" fontId="41" fillId="0" borderId="0" xfId="84" applyNumberFormat="1" applyFont="1" applyAlignment="1">
      <alignment horizontal="right" vertical="top"/>
    </xf>
    <xf numFmtId="164" fontId="41" fillId="0" borderId="0" xfId="85" applyNumberFormat="1" applyFont="1" applyAlignment="1">
      <alignment horizontal="right" vertical="top"/>
    </xf>
    <xf numFmtId="165" fontId="41" fillId="0" borderId="10" xfId="86" applyNumberFormat="1" applyFont="1" applyBorder="1" applyAlignment="1">
      <alignment horizontal="right" vertical="top"/>
    </xf>
    <xf numFmtId="0" fontId="32" fillId="0" borderId="9" xfId="0" applyFont="1" applyBorder="1" applyAlignment="1">
      <alignment horizontal="left" vertical="center" indent="2"/>
    </xf>
    <xf numFmtId="0" fontId="32" fillId="0" borderId="9" xfId="5" applyFont="1" applyBorder="1"/>
    <xf numFmtId="0" fontId="32" fillId="0" borderId="19" xfId="0" applyFont="1" applyBorder="1" applyAlignment="1">
      <alignment horizontal="left" vertical="center" indent="1"/>
    </xf>
    <xf numFmtId="164" fontId="41" fillId="0" borderId="4" xfId="17" applyNumberFormat="1" applyFont="1" applyBorder="1" applyAlignment="1">
      <alignment horizontal="right" vertical="top"/>
    </xf>
    <xf numFmtId="164" fontId="41" fillId="0" borderId="4" xfId="18" applyNumberFormat="1" applyFont="1" applyBorder="1" applyAlignment="1">
      <alignment horizontal="right" vertical="top"/>
    </xf>
    <xf numFmtId="164" fontId="41" fillId="0" borderId="4" xfId="19" applyNumberFormat="1" applyFont="1" applyBorder="1" applyAlignment="1">
      <alignment horizontal="right" vertical="top"/>
    </xf>
    <xf numFmtId="165" fontId="41" fillId="0" borderId="20" xfId="20" applyNumberFormat="1" applyFont="1" applyBorder="1" applyAlignment="1">
      <alignment horizontal="right" vertical="top"/>
    </xf>
    <xf numFmtId="164" fontId="41" fillId="0" borderId="4" xfId="87" applyNumberFormat="1" applyFont="1" applyBorder="1" applyAlignment="1">
      <alignment horizontal="right" vertical="top"/>
    </xf>
    <xf numFmtId="164" fontId="41" fillId="0" borderId="4" xfId="88" applyNumberFormat="1" applyFont="1" applyBorder="1" applyAlignment="1">
      <alignment horizontal="right" vertical="top"/>
    </xf>
    <xf numFmtId="164" fontId="41" fillId="0" borderId="4" xfId="89" applyNumberFormat="1" applyFont="1" applyBorder="1" applyAlignment="1">
      <alignment horizontal="right" vertical="top"/>
    </xf>
    <xf numFmtId="165" fontId="41" fillId="0" borderId="20" xfId="90" applyNumberFormat="1" applyFont="1" applyBorder="1" applyAlignment="1">
      <alignment horizontal="right" vertical="top"/>
    </xf>
    <xf numFmtId="0" fontId="32" fillId="14" borderId="0" xfId="8" applyFont="1" applyFill="1" applyAlignment="1">
      <alignment horizontal="center" wrapText="1"/>
    </xf>
    <xf numFmtId="0" fontId="32" fillId="14" borderId="0" xfId="8" applyFont="1" applyFill="1" applyAlignment="1">
      <alignment horizontal="center" vertical="center" wrapText="1"/>
    </xf>
    <xf numFmtId="17" fontId="32" fillId="0" borderId="9" xfId="0" quotePrefix="1" applyNumberFormat="1" applyFont="1" applyBorder="1" applyAlignment="1">
      <alignment horizontal="left" vertical="center" indent="1"/>
    </xf>
    <xf numFmtId="0" fontId="32" fillId="14" borderId="0" xfId="0" applyFont="1" applyFill="1" applyAlignment="1">
      <alignment horizontal="center" wrapText="1"/>
    </xf>
    <xf numFmtId="0" fontId="36" fillId="14" borderId="8" xfId="0" applyFont="1" applyFill="1" applyBorder="1" applyAlignment="1">
      <alignment horizontal="center" vertical="center"/>
    </xf>
    <xf numFmtId="0" fontId="36" fillId="14" borderId="4" xfId="0" applyFont="1" applyFill="1" applyBorder="1" applyAlignment="1">
      <alignment horizontal="center" vertical="center"/>
    </xf>
    <xf numFmtId="0" fontId="7" fillId="12" borderId="1" xfId="0" applyFont="1" applyFill="1" applyBorder="1" applyAlignment="1">
      <alignment horizontal="left" vertical="center" wrapText="1" indent="1"/>
    </xf>
    <xf numFmtId="2" fontId="13" fillId="0" borderId="1" xfId="0" applyNumberFormat="1" applyFont="1" applyBorder="1" applyAlignment="1">
      <alignment horizontal="center" vertical="center"/>
    </xf>
    <xf numFmtId="0" fontId="13" fillId="16" borderId="0" xfId="0" applyFont="1" applyFill="1"/>
    <xf numFmtId="0" fontId="13" fillId="17" borderId="0" xfId="0" applyFont="1" applyFill="1"/>
    <xf numFmtId="0" fontId="27" fillId="17" borderId="0" xfId="0" applyFont="1" applyFill="1"/>
    <xf numFmtId="0" fontId="0" fillId="17" borderId="0" xfId="0" applyFill="1"/>
    <xf numFmtId="0" fontId="45" fillId="0" borderId="0" xfId="0" applyFont="1" applyAlignment="1">
      <alignment horizontal="left"/>
    </xf>
    <xf numFmtId="0" fontId="46" fillId="0" borderId="0" xfId="0" applyFont="1" applyAlignment="1">
      <alignment horizontal="left"/>
    </xf>
    <xf numFmtId="0" fontId="48" fillId="0" borderId="0" xfId="21" applyFont="1" applyAlignment="1" applyProtection="1">
      <alignment horizontal="left"/>
    </xf>
    <xf numFmtId="0" fontId="8" fillId="0" borderId="1" xfId="0" applyFont="1" applyBorder="1" applyAlignment="1">
      <alignment horizontal="center" vertical="center" wrapText="1"/>
    </xf>
    <xf numFmtId="0" fontId="8" fillId="9" borderId="1" xfId="0" applyFont="1" applyFill="1" applyBorder="1" applyAlignment="1">
      <alignment horizontal="center" vertical="center" wrapText="1"/>
    </xf>
    <xf numFmtId="0" fontId="47" fillId="0" borderId="0" xfId="0" applyFont="1" applyAlignment="1">
      <alignment horizontal="left"/>
    </xf>
    <xf numFmtId="0" fontId="49" fillId="0" borderId="0" xfId="0" applyFont="1"/>
    <xf numFmtId="0" fontId="19" fillId="0" borderId="1" xfId="0" applyFont="1" applyBorder="1"/>
    <xf numFmtId="0" fontId="18" fillId="0" borderId="1" xfId="0" applyFont="1" applyBorder="1"/>
    <xf numFmtId="3" fontId="19" fillId="0" borderId="1" xfId="0" applyNumberFormat="1" applyFont="1" applyBorder="1"/>
    <xf numFmtId="0" fontId="31" fillId="0" borderId="1" xfId="0" applyFont="1" applyBorder="1" applyAlignment="1">
      <alignment horizontal="center" vertical="center"/>
    </xf>
    <xf numFmtId="0" fontId="39" fillId="0" borderId="0" xfId="0" applyFont="1" applyAlignment="1">
      <alignment horizontal="center" wrapText="1"/>
    </xf>
    <xf numFmtId="0" fontId="39" fillId="0" borderId="0" xfId="0" applyFont="1"/>
    <xf numFmtId="0" fontId="39" fillId="0" borderId="0" xfId="0" applyFont="1" applyAlignment="1">
      <alignment wrapText="1"/>
    </xf>
    <xf numFmtId="0" fontId="39" fillId="0" borderId="0" xfId="0" applyFont="1" applyAlignment="1">
      <alignment horizontal="center" vertical="center"/>
    </xf>
    <xf numFmtId="0" fontId="31" fillId="0" borderId="0" xfId="0" applyFont="1" applyAlignment="1">
      <alignment horizontal="center" vertical="center"/>
    </xf>
    <xf numFmtId="0" fontId="50" fillId="0" borderId="19" xfId="0" applyFont="1" applyBorder="1" applyAlignment="1">
      <alignment horizontal="center" wrapText="1"/>
    </xf>
    <xf numFmtId="0" fontId="50" fillId="0" borderId="4" xfId="0" applyFont="1" applyBorder="1" applyAlignment="1">
      <alignment horizontal="center" wrapText="1"/>
    </xf>
    <xf numFmtId="0" fontId="12" fillId="7"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1" fillId="8" borderId="18" xfId="0" applyFont="1" applyFill="1" applyBorder="1" applyAlignment="1">
      <alignment horizontal="center" vertical="center" wrapText="1"/>
    </xf>
    <xf numFmtId="0" fontId="39" fillId="8" borderId="1" xfId="0" applyFont="1" applyFill="1" applyBorder="1" applyAlignment="1">
      <alignment horizontal="center" vertical="center"/>
    </xf>
    <xf numFmtId="0" fontId="39" fillId="8"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justify" vertical="top" wrapText="1"/>
    </xf>
    <xf numFmtId="0" fontId="11" fillId="0" borderId="2" xfId="0" applyFont="1" applyBorder="1" applyAlignment="1">
      <alignment horizontal="center" vertical="center"/>
    </xf>
    <xf numFmtId="0" fontId="39" fillId="0" borderId="1" xfId="0" applyFont="1" applyBorder="1" applyAlignment="1">
      <alignment horizontal="center" vertical="center"/>
    </xf>
    <xf numFmtId="0" fontId="12" fillId="13" borderId="1" xfId="0" applyFont="1" applyFill="1" applyBorder="1" applyAlignment="1">
      <alignment horizontal="center" vertical="center"/>
    </xf>
    <xf numFmtId="0" fontId="39" fillId="0" borderId="0" xfId="0" applyFont="1" applyAlignment="1">
      <alignment vertical="top"/>
    </xf>
    <xf numFmtId="0" fontId="39" fillId="0" borderId="0" xfId="0" applyFont="1" applyAlignment="1">
      <alignment horizontal="center" vertical="center" wrapText="1"/>
    </xf>
    <xf numFmtId="0" fontId="11" fillId="0" borderId="1" xfId="0" applyFont="1" applyBorder="1" applyAlignment="1">
      <alignment horizontal="justify" wrapText="1"/>
    </xf>
    <xf numFmtId="0" fontId="36" fillId="12" borderId="1" xfId="0" applyFont="1" applyFill="1" applyBorder="1" applyAlignment="1">
      <alignment horizontal="center" vertical="center" wrapText="1"/>
    </xf>
    <xf numFmtId="0" fontId="36" fillId="0" borderId="0" xfId="0" applyFont="1" applyAlignment="1">
      <alignment wrapText="1"/>
    </xf>
    <xf numFmtId="0" fontId="39" fillId="0" borderId="0" xfId="0" applyFont="1" applyAlignment="1">
      <alignment horizontal="left" vertical="center" wrapText="1"/>
    </xf>
    <xf numFmtId="164" fontId="11" fillId="0" borderId="0" xfId="55" applyNumberFormat="1" applyFont="1" applyAlignment="1">
      <alignment horizontal="center" vertical="center"/>
    </xf>
    <xf numFmtId="164" fontId="11" fillId="0" borderId="0" xfId="56" applyNumberFormat="1" applyFont="1" applyAlignment="1">
      <alignment horizontal="center" vertical="center"/>
    </xf>
    <xf numFmtId="164" fontId="11" fillId="0" borderId="0" xfId="57" applyNumberFormat="1" applyFont="1" applyAlignment="1">
      <alignment horizontal="center" vertical="center"/>
    </xf>
    <xf numFmtId="165" fontId="11" fillId="0" borderId="10" xfId="58" applyNumberFormat="1" applyFont="1" applyBorder="1" applyAlignment="1">
      <alignment horizontal="center" vertical="center"/>
    </xf>
    <xf numFmtId="164" fontId="11" fillId="0" borderId="0" xfId="59" applyNumberFormat="1" applyFont="1" applyAlignment="1">
      <alignment horizontal="center" vertical="center"/>
    </xf>
    <xf numFmtId="164" fontId="11" fillId="0" borderId="0" xfId="60" applyNumberFormat="1" applyFont="1" applyAlignment="1">
      <alignment horizontal="center" vertical="center"/>
    </xf>
    <xf numFmtId="164" fontId="11" fillId="0" borderId="0" xfId="61" applyNumberFormat="1" applyFont="1" applyAlignment="1">
      <alignment horizontal="center" vertical="center"/>
    </xf>
    <xf numFmtId="165" fontId="11" fillId="0" borderId="10" xfId="62" applyNumberFormat="1" applyFont="1" applyBorder="1" applyAlignment="1">
      <alignment horizontal="center" vertical="center"/>
    </xf>
    <xf numFmtId="164" fontId="11" fillId="0" borderId="4" xfId="63" applyNumberFormat="1" applyFont="1" applyBorder="1" applyAlignment="1">
      <alignment horizontal="center" vertical="center"/>
    </xf>
    <xf numFmtId="164" fontId="11" fillId="0" borderId="4" xfId="64" applyNumberFormat="1" applyFont="1" applyBorder="1" applyAlignment="1">
      <alignment horizontal="center" vertical="center"/>
    </xf>
    <xf numFmtId="164" fontId="11" fillId="0" borderId="4" xfId="65" applyNumberFormat="1" applyFont="1" applyBorder="1" applyAlignment="1">
      <alignment horizontal="center" vertical="center"/>
    </xf>
    <xf numFmtId="165" fontId="11" fillId="0" borderId="20" xfId="66" applyNumberFormat="1" applyFont="1" applyBorder="1" applyAlignment="1">
      <alignment horizontal="center" vertical="center"/>
    </xf>
    <xf numFmtId="0" fontId="51" fillId="0" borderId="0" xfId="0" applyFont="1"/>
    <xf numFmtId="164" fontId="11" fillId="0" borderId="0" xfId="67" applyNumberFormat="1" applyFont="1" applyAlignment="1">
      <alignment horizontal="center" vertical="center"/>
    </xf>
    <xf numFmtId="164" fontId="11" fillId="0" borderId="0" xfId="68" applyNumberFormat="1" applyFont="1" applyAlignment="1">
      <alignment horizontal="center" vertical="center"/>
    </xf>
    <xf numFmtId="164" fontId="11" fillId="0" borderId="0" xfId="69" applyNumberFormat="1" applyFont="1" applyAlignment="1">
      <alignment horizontal="center" vertical="center"/>
    </xf>
    <xf numFmtId="165" fontId="11" fillId="0" borderId="10" xfId="70" applyNumberFormat="1" applyFont="1" applyBorder="1" applyAlignment="1">
      <alignment horizontal="center" vertical="center"/>
    </xf>
    <xf numFmtId="164" fontId="11" fillId="0" borderId="0" xfId="71" applyNumberFormat="1" applyFont="1" applyAlignment="1">
      <alignment horizontal="center" vertical="center"/>
    </xf>
    <xf numFmtId="164" fontId="11" fillId="0" borderId="0" xfId="72" applyNumberFormat="1" applyFont="1" applyAlignment="1">
      <alignment horizontal="center" vertical="center"/>
    </xf>
    <xf numFmtId="164" fontId="11" fillId="0" borderId="0" xfId="73" applyNumberFormat="1" applyFont="1" applyAlignment="1">
      <alignment horizontal="center" vertical="center"/>
    </xf>
    <xf numFmtId="165" fontId="11" fillId="0" borderId="10" xfId="74" applyNumberFormat="1" applyFont="1" applyBorder="1" applyAlignment="1">
      <alignment horizontal="center" vertical="center"/>
    </xf>
    <xf numFmtId="164" fontId="11" fillId="0" borderId="4" xfId="75" applyNumberFormat="1" applyFont="1" applyBorder="1" applyAlignment="1">
      <alignment horizontal="center" vertical="center"/>
    </xf>
    <xf numFmtId="164" fontId="11" fillId="0" borderId="4" xfId="76" applyNumberFormat="1" applyFont="1" applyBorder="1" applyAlignment="1">
      <alignment horizontal="center" vertical="center"/>
    </xf>
    <xf numFmtId="164" fontId="11" fillId="0" borderId="4" xfId="77" applyNumberFormat="1" applyFont="1" applyBorder="1" applyAlignment="1">
      <alignment horizontal="center" vertical="center"/>
    </xf>
    <xf numFmtId="165" fontId="11" fillId="0" borderId="20" xfId="78" applyNumberFormat="1" applyFont="1" applyBorder="1" applyAlignment="1">
      <alignment horizontal="center" vertical="center"/>
    </xf>
    <xf numFmtId="0" fontId="39" fillId="0" borderId="1" xfId="0" applyFont="1" applyBorder="1"/>
    <xf numFmtId="0" fontId="36" fillId="0" borderId="1" xfId="0" applyFont="1" applyBorder="1" applyAlignment="1">
      <alignment horizontal="center"/>
    </xf>
    <xf numFmtId="0" fontId="39" fillId="0" borderId="1" xfId="0" applyFont="1" applyBorder="1" applyAlignment="1">
      <alignment horizontal="center"/>
    </xf>
    <xf numFmtId="3" fontId="36" fillId="0" borderId="1" xfId="0" applyNumberFormat="1" applyFont="1" applyBorder="1"/>
    <xf numFmtId="3" fontId="36" fillId="0" borderId="1" xfId="0" applyNumberFormat="1" applyFont="1" applyBorder="1" applyAlignment="1">
      <alignment horizontal="center"/>
    </xf>
    <xf numFmtId="0" fontId="52" fillId="0" borderId="0" xfId="0" applyFont="1"/>
    <xf numFmtId="4" fontId="36" fillId="0" borderId="1" xfId="0" applyNumberFormat="1" applyFont="1" applyBorder="1" applyAlignment="1">
      <alignment horizontal="center"/>
    </xf>
    <xf numFmtId="3" fontId="39" fillId="0" borderId="1" xfId="0" applyNumberFormat="1" applyFont="1" applyBorder="1" applyAlignment="1">
      <alignment horizontal="center"/>
    </xf>
    <xf numFmtId="3" fontId="11" fillId="0" borderId="1" xfId="0" applyNumberFormat="1" applyFont="1" applyBorder="1" applyAlignment="1">
      <alignment wrapText="1"/>
    </xf>
    <xf numFmtId="0" fontId="52" fillId="0" borderId="1" xfId="0" applyFont="1" applyBorder="1"/>
    <xf numFmtId="0" fontId="11" fillId="0" borderId="1" xfId="0" applyFont="1" applyBorder="1"/>
    <xf numFmtId="0" fontId="11" fillId="0" borderId="1" xfId="0" applyFont="1" applyBorder="1" applyAlignment="1">
      <alignment horizontal="right" vertical="center"/>
    </xf>
    <xf numFmtId="3" fontId="11" fillId="0" borderId="1" xfId="0" applyNumberFormat="1" applyFont="1" applyBorder="1" applyAlignment="1">
      <alignment horizontal="center"/>
    </xf>
    <xf numFmtId="0" fontId="11" fillId="0" borderId="1" xfId="0" applyFont="1" applyBorder="1" applyAlignment="1">
      <alignment horizontal="center"/>
    </xf>
    <xf numFmtId="0" fontId="52" fillId="0" borderId="1" xfId="0" applyFont="1" applyBorder="1" applyAlignment="1">
      <alignment horizontal="center"/>
    </xf>
    <xf numFmtId="3" fontId="11" fillId="0" borderId="1" xfId="0" applyNumberFormat="1" applyFont="1" applyBorder="1" applyAlignment="1">
      <alignment horizontal="right" vertical="center"/>
    </xf>
    <xf numFmtId="0" fontId="33" fillId="0" borderId="0" xfId="0" applyFont="1"/>
    <xf numFmtId="3" fontId="12" fillId="0" borderId="1" xfId="0" applyNumberFormat="1" applyFont="1" applyBorder="1" applyAlignment="1">
      <alignment horizontal="right" vertical="center"/>
    </xf>
    <xf numFmtId="0" fontId="11" fillId="0" borderId="0" xfId="0" applyFont="1"/>
    <xf numFmtId="0" fontId="53" fillId="0" borderId="0" xfId="0" applyFont="1"/>
    <xf numFmtId="0" fontId="54" fillId="0" borderId="0" xfId="21" applyFont="1" applyAlignment="1" applyProtection="1"/>
    <xf numFmtId="0" fontId="32" fillId="0" borderId="1" xfId="0" applyFont="1" applyBorder="1" applyAlignment="1">
      <alignment horizontal="left" vertical="center" wrapText="1"/>
    </xf>
    <xf numFmtId="1" fontId="32" fillId="0" borderId="1" xfId="0" applyNumberFormat="1" applyFont="1" applyBorder="1" applyAlignment="1">
      <alignment horizontal="center" vertical="center" wrapText="1"/>
    </xf>
    <xf numFmtId="0" fontId="31"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2" fillId="0" borderId="1" xfId="0" applyFont="1" applyBorder="1" applyAlignment="1">
      <alignment vertical="center"/>
    </xf>
    <xf numFmtId="1"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1" fontId="31" fillId="3" borderId="1" xfId="0" applyNumberFormat="1" applyFont="1" applyFill="1" applyBorder="1" applyAlignment="1">
      <alignment horizontal="center" vertical="center"/>
    </xf>
    <xf numFmtId="0" fontId="55" fillId="0" borderId="0" xfId="0" applyFont="1"/>
    <xf numFmtId="0" fontId="36" fillId="12" borderId="1" xfId="0" applyFont="1" applyFill="1" applyBorder="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vertical="center" wrapText="1"/>
    </xf>
    <xf numFmtId="0" fontId="32" fillId="0" borderId="0" xfId="0" applyFont="1" applyAlignment="1">
      <alignment horizontal="center" vertical="center"/>
    </xf>
    <xf numFmtId="0" fontId="31" fillId="0" borderId="1" xfId="0" applyFont="1" applyBorder="1" applyAlignment="1">
      <alignment horizontal="left" vertical="center" wrapText="1"/>
    </xf>
    <xf numFmtId="3" fontId="31" fillId="0" borderId="1" xfId="0" applyNumberFormat="1" applyFont="1" applyBorder="1" applyAlignment="1">
      <alignment horizontal="center" vertical="center" wrapText="1"/>
    </xf>
    <xf numFmtId="0" fontId="30" fillId="0" borderId="0" xfId="0" applyFont="1" applyAlignment="1">
      <alignment vertical="center"/>
    </xf>
    <xf numFmtId="0" fontId="11" fillId="0" borderId="0" xfId="0" applyFont="1" applyAlignment="1">
      <alignment horizontal="left"/>
    </xf>
    <xf numFmtId="0" fontId="52" fillId="0" borderId="0" xfId="0" applyFont="1" applyAlignment="1">
      <alignment horizontal="left"/>
    </xf>
    <xf numFmtId="0" fontId="30" fillId="0" borderId="0" xfId="0" applyFont="1" applyAlignment="1">
      <alignment horizontal="center" vertical="center"/>
    </xf>
    <xf numFmtId="0" fontId="56" fillId="0" borderId="0" xfId="21" applyFont="1" applyAlignment="1" applyProtection="1">
      <alignment horizontal="left"/>
    </xf>
    <xf numFmtId="0" fontId="12" fillId="0" borderId="0" xfId="0" applyFont="1" applyAlignment="1">
      <alignment horizontal="justify"/>
    </xf>
    <xf numFmtId="0" fontId="31" fillId="0" borderId="18" xfId="0" applyFont="1" applyBorder="1" applyAlignment="1">
      <alignment horizontal="center" vertical="center"/>
    </xf>
    <xf numFmtId="0" fontId="32" fillId="0" borderId="18" xfId="0" applyFont="1" applyBorder="1" applyAlignment="1">
      <alignment horizontal="center" vertical="center" wrapText="1"/>
    </xf>
    <xf numFmtId="0" fontId="31" fillId="0" borderId="1" xfId="0" quotePrefix="1" applyFont="1" applyBorder="1" applyAlignment="1">
      <alignment horizontal="center" vertical="center"/>
    </xf>
    <xf numFmtId="0" fontId="11" fillId="0" borderId="0" xfId="0" applyFont="1" applyAlignment="1">
      <alignment horizontal="center"/>
    </xf>
    <xf numFmtId="0" fontId="57" fillId="0" borderId="0" xfId="0" applyFont="1" applyAlignment="1">
      <alignment horizontal="center"/>
    </xf>
    <xf numFmtId="0" fontId="39" fillId="0" borderId="1" xfId="0" applyFont="1" applyBorder="1" applyAlignment="1">
      <alignment horizontal="left"/>
    </xf>
    <xf numFmtId="0" fontId="39" fillId="0" borderId="10" xfId="0" applyFont="1" applyBorder="1" applyAlignment="1">
      <alignment horizontal="center"/>
    </xf>
    <xf numFmtId="0" fontId="58" fillId="0" borderId="1" xfId="0" applyFont="1" applyBorder="1" applyAlignment="1">
      <alignment horizontal="left" vertical="center"/>
    </xf>
    <xf numFmtId="0" fontId="58" fillId="0" borderId="1" xfId="0" applyFont="1" applyBorder="1" applyAlignment="1">
      <alignment horizontal="right" vertical="center"/>
    </xf>
    <xf numFmtId="3" fontId="52" fillId="0" borderId="1" xfId="0" applyNumberFormat="1" applyFont="1" applyBorder="1"/>
    <xf numFmtId="164" fontId="32" fillId="0" borderId="0" xfId="30" applyNumberFormat="1" applyFont="1" applyAlignment="1">
      <alignment horizontal="center" vertical="center"/>
    </xf>
    <xf numFmtId="164" fontId="32" fillId="0" borderId="0" xfId="31" applyNumberFormat="1" applyFont="1" applyAlignment="1">
      <alignment horizontal="center" vertical="center"/>
    </xf>
    <xf numFmtId="165" fontId="32" fillId="0" borderId="0" xfId="32" applyNumberFormat="1" applyFont="1" applyAlignment="1">
      <alignment horizontal="center" vertical="center"/>
    </xf>
    <xf numFmtId="165" fontId="32" fillId="0" borderId="10" xfId="33" applyNumberFormat="1" applyFont="1" applyBorder="1" applyAlignment="1">
      <alignment horizontal="center" vertical="center"/>
    </xf>
    <xf numFmtId="0" fontId="31" fillId="4" borderId="1" xfId="0" applyFont="1" applyFill="1" applyBorder="1" applyAlignment="1">
      <alignment horizontal="justify" vertical="top" wrapText="1"/>
    </xf>
    <xf numFmtId="164" fontId="32" fillId="0" borderId="0" xfId="34" applyNumberFormat="1" applyFont="1" applyAlignment="1">
      <alignment horizontal="center" vertical="center"/>
    </xf>
    <xf numFmtId="164" fontId="32" fillId="0" borderId="0" xfId="35" applyNumberFormat="1" applyFont="1" applyAlignment="1">
      <alignment horizontal="center" vertical="center"/>
    </xf>
    <xf numFmtId="165" fontId="32" fillId="0" borderId="0" xfId="36" applyNumberFormat="1" applyFont="1" applyAlignment="1">
      <alignment horizontal="center" vertical="center"/>
    </xf>
    <xf numFmtId="165" fontId="32" fillId="0" borderId="10" xfId="37" applyNumberFormat="1" applyFont="1" applyBorder="1" applyAlignment="1">
      <alignment horizontal="center" vertical="center"/>
    </xf>
    <xf numFmtId="0" fontId="32" fillId="0" borderId="1" xfId="0" applyFont="1" applyBorder="1" applyAlignment="1">
      <alignment horizontal="justify" vertical="top" wrapText="1"/>
    </xf>
    <xf numFmtId="0" fontId="32" fillId="0" borderId="1" xfId="0" applyFont="1" applyBorder="1" applyAlignment="1">
      <alignment horizontal="right" vertical="top" wrapText="1"/>
    </xf>
    <xf numFmtId="164" fontId="15" fillId="0" borderId="1" xfId="35" applyNumberFormat="1" applyFont="1" applyBorder="1" applyAlignment="1">
      <alignment horizontal="right" vertical="top"/>
    </xf>
    <xf numFmtId="0" fontId="52" fillId="0" borderId="18" xfId="0" applyFont="1" applyBorder="1"/>
    <xf numFmtId="3" fontId="52" fillId="0" borderId="18" xfId="0" applyNumberFormat="1" applyFont="1" applyBorder="1"/>
    <xf numFmtId="0" fontId="58" fillId="0" borderId="32" xfId="0" applyFont="1" applyBorder="1"/>
    <xf numFmtId="3" fontId="58" fillId="0" borderId="33" xfId="0" applyNumberFormat="1" applyFont="1" applyBorder="1"/>
    <xf numFmtId="3" fontId="58" fillId="0" borderId="34" xfId="0" applyNumberFormat="1" applyFont="1" applyBorder="1"/>
    <xf numFmtId="0" fontId="52" fillId="0" borderId="10" xfId="0" applyFont="1" applyBorder="1"/>
    <xf numFmtId="0" fontId="30" fillId="0" borderId="0" xfId="0" applyFont="1" applyAlignment="1">
      <alignment horizontal="justify" vertical="top" wrapText="1"/>
    </xf>
    <xf numFmtId="0" fontId="32" fillId="0" borderId="0" xfId="38" applyFont="1" applyAlignment="1">
      <alignment horizontal="center" vertical="center"/>
    </xf>
    <xf numFmtId="164" fontId="32" fillId="0" borderId="4" xfId="34" applyNumberFormat="1" applyFont="1" applyBorder="1" applyAlignment="1">
      <alignment horizontal="center" vertical="center"/>
    </xf>
    <xf numFmtId="164" fontId="32" fillId="0" borderId="4" xfId="35" applyNumberFormat="1" applyFont="1" applyBorder="1" applyAlignment="1">
      <alignment horizontal="center" vertical="center"/>
    </xf>
    <xf numFmtId="165" fontId="32" fillId="0" borderId="4" xfId="36" applyNumberFormat="1" applyFont="1" applyBorder="1" applyAlignment="1">
      <alignment horizontal="center" vertical="center"/>
    </xf>
    <xf numFmtId="165" fontId="32" fillId="0" borderId="20" xfId="37" applyNumberFormat="1" applyFont="1" applyBorder="1" applyAlignment="1">
      <alignment horizontal="center" vertical="center"/>
    </xf>
    <xf numFmtId="0" fontId="31" fillId="14" borderId="7" xfId="0" applyFont="1" applyFill="1" applyBorder="1" applyAlignment="1">
      <alignment horizontal="center" vertical="center"/>
    </xf>
    <xf numFmtId="0" fontId="31" fillId="14" borderId="5" xfId="0" applyFont="1" applyFill="1" applyBorder="1" applyAlignment="1">
      <alignment horizontal="center" vertical="center"/>
    </xf>
    <xf numFmtId="0" fontId="31" fillId="14" borderId="6" xfId="0" applyFont="1" applyFill="1" applyBorder="1" applyAlignment="1">
      <alignment horizontal="center" vertical="center"/>
    </xf>
    <xf numFmtId="0" fontId="31" fillId="14" borderId="1" xfId="0" applyFont="1" applyFill="1" applyBorder="1" applyAlignment="1">
      <alignment horizontal="center" vertical="center"/>
    </xf>
    <xf numFmtId="0" fontId="31" fillId="14" borderId="19" xfId="0" applyFont="1" applyFill="1" applyBorder="1" applyAlignment="1">
      <alignment horizontal="center" vertical="center"/>
    </xf>
    <xf numFmtId="0" fontId="31" fillId="14" borderId="4" xfId="0" applyFont="1" applyFill="1" applyBorder="1" applyAlignment="1">
      <alignment horizontal="center" vertical="center"/>
    </xf>
    <xf numFmtId="0" fontId="31" fillId="0" borderId="7"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18" xfId="0" applyFont="1" applyBorder="1" applyAlignment="1">
      <alignment horizontal="center" vertical="center"/>
    </xf>
    <xf numFmtId="166" fontId="39" fillId="3" borderId="1" xfId="0" applyNumberFormat="1" applyFont="1" applyFill="1" applyBorder="1" applyAlignment="1">
      <alignment horizontal="center"/>
    </xf>
    <xf numFmtId="0" fontId="31" fillId="0" borderId="9" xfId="0" applyFont="1" applyBorder="1" applyAlignment="1">
      <alignment horizontal="center" vertical="center"/>
    </xf>
    <xf numFmtId="0" fontId="39" fillId="0" borderId="9" xfId="0" applyFont="1" applyBorder="1" applyAlignment="1">
      <alignment horizontal="center" vertical="center"/>
    </xf>
    <xf numFmtId="0" fontId="39" fillId="0" borderId="21" xfId="0" applyFont="1" applyBorder="1" applyAlignment="1">
      <alignment horizontal="center" vertical="center"/>
    </xf>
    <xf numFmtId="0" fontId="31" fillId="0" borderId="5" xfId="0" applyFont="1" applyBorder="1" applyAlignment="1">
      <alignment horizontal="center" vertical="center"/>
    </xf>
    <xf numFmtId="166" fontId="36" fillId="3" borderId="1" xfId="0" applyNumberFormat="1" applyFont="1" applyFill="1" applyBorder="1" applyAlignment="1">
      <alignment horizontal="center"/>
    </xf>
    <xf numFmtId="0" fontId="39" fillId="0" borderId="21" xfId="0" quotePrefix="1" applyFont="1" applyBorder="1" applyAlignment="1">
      <alignment horizontal="center" vertical="center"/>
    </xf>
    <xf numFmtId="166" fontId="32" fillId="15" borderId="1" xfId="0" applyNumberFormat="1" applyFont="1" applyFill="1" applyBorder="1" applyAlignment="1">
      <alignment horizontal="center" vertical="center"/>
    </xf>
    <xf numFmtId="0" fontId="36" fillId="0" borderId="1" xfId="0" applyFont="1" applyBorder="1" applyAlignment="1">
      <alignment horizontal="center" vertical="center"/>
    </xf>
    <xf numFmtId="0" fontId="31" fillId="0" borderId="6" xfId="0" applyFont="1" applyBorder="1" applyAlignment="1">
      <alignment horizontal="center" vertical="center"/>
    </xf>
    <xf numFmtId="0" fontId="39" fillId="14" borderId="5" xfId="0" applyFont="1" applyFill="1" applyBorder="1" applyAlignment="1">
      <alignment horizontal="center" vertical="center"/>
    </xf>
    <xf numFmtId="0" fontId="39" fillId="14" borderId="6" xfId="0" applyFont="1" applyFill="1" applyBorder="1" applyAlignment="1">
      <alignment horizontal="center" vertical="center"/>
    </xf>
    <xf numFmtId="0" fontId="39" fillId="14" borderId="18" xfId="0" applyFont="1" applyFill="1" applyBorder="1" applyAlignment="1">
      <alignment horizontal="center" vertical="center"/>
    </xf>
    <xf numFmtId="0" fontId="31" fillId="14" borderId="17" xfId="0" applyFont="1" applyFill="1" applyBorder="1" applyAlignment="1">
      <alignment horizontal="center" vertical="center"/>
    </xf>
    <xf numFmtId="0" fontId="31" fillId="0" borderId="19" xfId="0" applyFont="1" applyBorder="1" applyAlignment="1">
      <alignment horizontal="center" vertical="center"/>
    </xf>
    <xf numFmtId="0" fontId="39" fillId="0" borderId="19" xfId="0" applyFont="1" applyBorder="1" applyAlignment="1">
      <alignment horizontal="center" vertical="center"/>
    </xf>
    <xf numFmtId="0" fontId="39" fillId="0" borderId="4" xfId="0" applyFont="1" applyBorder="1" applyAlignment="1">
      <alignment horizontal="center" vertical="center"/>
    </xf>
    <xf numFmtId="0" fontId="39" fillId="0" borderId="17"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1" fillId="14" borderId="2" xfId="0" applyFont="1" applyFill="1" applyBorder="1" applyAlignment="1">
      <alignment horizontal="center" vertical="center"/>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9" fillId="0" borderId="1" xfId="0" applyFont="1" applyBorder="1" applyAlignment="1">
      <alignment horizontal="justify" vertical="center"/>
    </xf>
    <xf numFmtId="0" fontId="60" fillId="0" borderId="0" xfId="21" applyFont="1" applyAlignment="1" applyProtection="1"/>
    <xf numFmtId="0" fontId="13" fillId="0" borderId="1" xfId="0" applyFont="1" applyBorder="1" applyAlignment="1">
      <alignment horizontal="center"/>
    </xf>
    <xf numFmtId="0" fontId="16" fillId="0" borderId="0" xfId="21" applyAlignment="1" applyProtection="1"/>
    <xf numFmtId="0" fontId="16" fillId="0" borderId="0" xfId="21" applyAlignment="1" applyProtection="1">
      <alignment horizontal="center" vertical="center"/>
    </xf>
    <xf numFmtId="0" fontId="13" fillId="0" borderId="0" xfId="0" applyFont="1" applyAlignment="1">
      <alignment horizontal="center"/>
    </xf>
    <xf numFmtId="0" fontId="24" fillId="0" borderId="1" xfId="0" applyFont="1" applyBorder="1" applyAlignment="1">
      <alignment horizontal="center"/>
    </xf>
    <xf numFmtId="0" fontId="24" fillId="18" borderId="1" xfId="0" applyFont="1" applyFill="1" applyBorder="1" applyAlignment="1">
      <alignment horizontal="center"/>
    </xf>
    <xf numFmtId="0" fontId="13" fillId="0" borderId="1" xfId="0" applyFont="1" applyBorder="1" applyAlignment="1">
      <alignment horizontal="left"/>
    </xf>
    <xf numFmtId="0" fontId="24" fillId="0" borderId="1" xfId="0" applyFont="1" applyBorder="1" applyAlignment="1">
      <alignment horizontal="center" wrapText="1"/>
    </xf>
    <xf numFmtId="0" fontId="24" fillId="0" borderId="1" xfId="0" applyFont="1" applyBorder="1" applyAlignment="1">
      <alignment horizontal="left" wrapText="1"/>
    </xf>
    <xf numFmtId="0" fontId="13" fillId="0" borderId="18" xfId="0" applyFont="1" applyBorder="1" applyAlignment="1">
      <alignment horizontal="left" wrapText="1"/>
    </xf>
    <xf numFmtId="0" fontId="13" fillId="0" borderId="18" xfId="0" applyFont="1" applyBorder="1" applyAlignment="1">
      <alignment horizontal="center" wrapText="1"/>
    </xf>
    <xf numFmtId="0" fontId="13" fillId="0" borderId="17" xfId="0" applyFont="1" applyBorder="1" applyAlignment="1">
      <alignment horizontal="left" wrapText="1"/>
    </xf>
    <xf numFmtId="0" fontId="13" fillId="0" borderId="17" xfId="0" applyFont="1" applyBorder="1" applyAlignment="1">
      <alignment horizontal="center" wrapText="1"/>
    </xf>
    <xf numFmtId="0" fontId="13" fillId="0" borderId="1" xfId="0" applyFont="1" applyBorder="1" applyAlignment="1">
      <alignment horizontal="left" indent="1"/>
    </xf>
    <xf numFmtId="0" fontId="24" fillId="0" borderId="1" xfId="0" applyFont="1" applyBorder="1"/>
    <xf numFmtId="0" fontId="24" fillId="0" borderId="1" xfId="0" applyFont="1" applyBorder="1" applyAlignment="1">
      <alignment wrapText="1"/>
    </xf>
    <xf numFmtId="0" fontId="13" fillId="0" borderId="1" xfId="0" applyFont="1" applyBorder="1" applyAlignment="1">
      <alignment wrapText="1"/>
    </xf>
    <xf numFmtId="0" fontId="13" fillId="0" borderId="1" xfId="0" quotePrefix="1" applyFont="1" applyBorder="1" applyAlignment="1">
      <alignment horizontal="center"/>
    </xf>
    <xf numFmtId="0" fontId="39" fillId="0" borderId="1" xfId="0" applyFont="1" applyBorder="1" applyAlignment="1">
      <alignment horizontal="left" indent="1"/>
    </xf>
    <xf numFmtId="0" fontId="13" fillId="0" borderId="1" xfId="0" applyFont="1" applyBorder="1" applyAlignment="1">
      <alignment horizontal="left" indent="2"/>
    </xf>
    <xf numFmtId="0" fontId="24" fillId="18" borderId="1" xfId="0" applyFont="1" applyFill="1" applyBorder="1"/>
    <xf numFmtId="0" fontId="13" fillId="0" borderId="18" xfId="0" applyFont="1" applyBorder="1"/>
    <xf numFmtId="0" fontId="13" fillId="0" borderId="18" xfId="0" applyFont="1" applyBorder="1" applyAlignment="1">
      <alignment horizontal="center"/>
    </xf>
    <xf numFmtId="0" fontId="13" fillId="0" borderId="17" xfId="0" applyFont="1" applyBorder="1"/>
    <xf numFmtId="0" fontId="13" fillId="0" borderId="17" xfId="0" applyFont="1" applyBorder="1" applyAlignment="1">
      <alignment horizontal="center"/>
    </xf>
    <xf numFmtId="0" fontId="13" fillId="0" borderId="0" xfId="0" applyFont="1" applyAlignment="1">
      <alignment horizontal="left" indent="1"/>
    </xf>
    <xf numFmtId="0" fontId="39" fillId="0" borderId="0" xfId="0" applyFont="1" applyAlignment="1">
      <alignment horizontal="center"/>
    </xf>
    <xf numFmtId="0" fontId="61" fillId="0" borderId="0" xfId="0" applyFont="1"/>
    <xf numFmtId="0" fontId="39" fillId="0" borderId="8" xfId="0" applyFont="1" applyBorder="1"/>
    <xf numFmtId="167" fontId="36" fillId="0" borderId="1" xfId="0" applyNumberFormat="1" applyFont="1" applyBorder="1" applyAlignment="1">
      <alignment horizontal="center"/>
    </xf>
    <xf numFmtId="167" fontId="39" fillId="0" borderId="1" xfId="0" applyNumberFormat="1" applyFont="1" applyBorder="1" applyAlignment="1">
      <alignment horizontal="center"/>
    </xf>
    <xf numFmtId="0" fontId="39" fillId="0" borderId="1" xfId="0" applyFont="1" applyBorder="1" applyAlignment="1">
      <alignment horizontal="left" indent="2"/>
    </xf>
    <xf numFmtId="3" fontId="0" fillId="0" borderId="0" xfId="0" applyNumberFormat="1"/>
    <xf numFmtId="3" fontId="13" fillId="0" borderId="1" xfId="0" applyNumberFormat="1" applyFont="1" applyBorder="1" applyAlignment="1">
      <alignment horizontal="center"/>
    </xf>
    <xf numFmtId="0" fontId="13" fillId="0" borderId="8" xfId="0" applyFont="1" applyBorder="1"/>
    <xf numFmtId="0" fontId="36" fillId="0" borderId="1" xfId="0" applyFont="1" applyBorder="1"/>
    <xf numFmtId="1" fontId="39" fillId="0" borderId="1" xfId="0" applyNumberFormat="1" applyFont="1" applyBorder="1" applyAlignment="1">
      <alignment horizontal="center"/>
    </xf>
    <xf numFmtId="1" fontId="36" fillId="0" borderId="1" xfId="0" applyNumberFormat="1" applyFont="1" applyBorder="1" applyAlignment="1">
      <alignment horizontal="center"/>
    </xf>
    <xf numFmtId="0" fontId="39" fillId="0" borderId="0" xfId="0" applyFont="1" applyAlignment="1">
      <alignment horizontal="center" wrapText="1"/>
    </xf>
    <xf numFmtId="0" fontId="50" fillId="12" borderId="1" xfId="0" applyFont="1" applyFill="1" applyBorder="1" applyAlignment="1">
      <alignment horizontal="center" wrapText="1"/>
    </xf>
    <xf numFmtId="0" fontId="31" fillId="0" borderId="0" xfId="0" applyFont="1" applyAlignment="1">
      <alignment horizontal="center" vertical="center"/>
    </xf>
    <xf numFmtId="0" fontId="11" fillId="0" borderId="1" xfId="0" applyFont="1" applyBorder="1" applyAlignment="1">
      <alignment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17"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2" fillId="7" borderId="1" xfId="0" applyFont="1" applyFill="1" applyBorder="1" applyAlignment="1">
      <alignment horizontal="center" wrapText="1"/>
    </xf>
    <xf numFmtId="0" fontId="39" fillId="7" borderId="1" xfId="0" applyFont="1" applyFill="1" applyBorder="1" applyAlignment="1">
      <alignment horizontal="center" vertical="center"/>
    </xf>
    <xf numFmtId="0" fontId="11" fillId="7" borderId="1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4"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center" vertical="center" wrapText="1"/>
    </xf>
    <xf numFmtId="0" fontId="18" fillId="9" borderId="1"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28" xfId="0" applyFont="1" applyFill="1" applyBorder="1" applyAlignment="1">
      <alignment horizontal="center" vertical="center"/>
    </xf>
    <xf numFmtId="0" fontId="20" fillId="9" borderId="1"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27" xfId="0" applyFont="1" applyFill="1" applyBorder="1" applyAlignment="1">
      <alignment horizontal="center" vertical="center"/>
    </xf>
    <xf numFmtId="0" fontId="24" fillId="12" borderId="5" xfId="0" applyFont="1" applyFill="1" applyBorder="1" applyAlignment="1">
      <alignment horizontal="center"/>
    </xf>
    <xf numFmtId="0" fontId="24" fillId="12" borderId="6" xfId="0" applyFont="1" applyFill="1" applyBorder="1" applyAlignment="1">
      <alignment horizontal="center"/>
    </xf>
    <xf numFmtId="0" fontId="24" fillId="12" borderId="2" xfId="0" applyFont="1" applyFill="1" applyBorder="1" applyAlignment="1">
      <alignment horizontal="center"/>
    </xf>
    <xf numFmtId="0" fontId="13" fillId="0" borderId="1" xfId="0" applyFont="1" applyBorder="1" applyAlignment="1">
      <alignment horizontal="left" vertical="center" wrapText="1"/>
    </xf>
    <xf numFmtId="0" fontId="18" fillId="9" borderId="31" xfId="0" applyFont="1" applyFill="1" applyBorder="1" applyAlignment="1">
      <alignment horizontal="center" vertical="center" wrapText="1"/>
    </xf>
    <xf numFmtId="0" fontId="18" fillId="9" borderId="28" xfId="0" applyFont="1" applyFill="1" applyBorder="1" applyAlignment="1">
      <alignment horizontal="center" vertical="center" wrapText="1"/>
    </xf>
    <xf numFmtId="0" fontId="20" fillId="9" borderId="26" xfId="0" applyFont="1" applyFill="1" applyBorder="1" applyAlignment="1">
      <alignment horizontal="justify" vertical="center"/>
    </xf>
    <xf numFmtId="0" fontId="20" fillId="9" borderId="27" xfId="0" applyFont="1" applyFill="1" applyBorder="1" applyAlignment="1">
      <alignment horizontal="justify" vertical="center"/>
    </xf>
    <xf numFmtId="0" fontId="20" fillId="9" borderId="26" xfId="0" applyFont="1" applyFill="1" applyBorder="1" applyAlignment="1">
      <alignment horizontal="center" vertical="center"/>
    </xf>
    <xf numFmtId="0" fontId="20" fillId="9" borderId="27" xfId="0" applyFont="1" applyFill="1" applyBorder="1" applyAlignment="1">
      <alignment horizontal="center" vertical="center"/>
    </xf>
    <xf numFmtId="0" fontId="24" fillId="12" borderId="5" xfId="0" applyFont="1" applyFill="1" applyBorder="1" applyAlignment="1">
      <alignment horizontal="center" wrapText="1"/>
    </xf>
    <xf numFmtId="0" fontId="24" fillId="12" borderId="6" xfId="0" applyFont="1" applyFill="1" applyBorder="1" applyAlignment="1">
      <alignment horizontal="center" wrapText="1"/>
    </xf>
    <xf numFmtId="0" fontId="24" fillId="12" borderId="2" xfId="0" applyFont="1" applyFill="1" applyBorder="1" applyAlignment="1">
      <alignment horizontal="center" wrapText="1"/>
    </xf>
    <xf numFmtId="0" fontId="13" fillId="0" borderId="1" xfId="0" applyFont="1" applyBorder="1" applyAlignment="1">
      <alignment horizontal="center"/>
    </xf>
    <xf numFmtId="0" fontId="24" fillId="18" borderId="1" xfId="0" applyFont="1" applyFill="1" applyBorder="1" applyAlignment="1">
      <alignment horizontal="center" wrapText="1"/>
    </xf>
    <xf numFmtId="0" fontId="18" fillId="12" borderId="5" xfId="0" applyFont="1" applyFill="1" applyBorder="1" applyAlignment="1">
      <alignment horizontal="center" wrapText="1"/>
    </xf>
    <xf numFmtId="0" fontId="18" fillId="12" borderId="6" xfId="0" applyFont="1" applyFill="1" applyBorder="1" applyAlignment="1">
      <alignment horizontal="center" wrapText="1"/>
    </xf>
    <xf numFmtId="0" fontId="18" fillId="12" borderId="2" xfId="0" applyFont="1" applyFill="1" applyBorder="1" applyAlignment="1">
      <alignment horizontal="center" wrapText="1"/>
    </xf>
    <xf numFmtId="0" fontId="20" fillId="14"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20" fillId="9" borderId="1" xfId="0" applyFont="1" applyFill="1" applyBorder="1" applyAlignment="1">
      <alignment horizontal="justify" vertical="center"/>
    </xf>
    <xf numFmtId="0" fontId="24" fillId="14" borderId="18" xfId="0" applyFont="1" applyFill="1" applyBorder="1" applyAlignment="1">
      <alignment horizontal="center" vertical="center"/>
    </xf>
    <xf numFmtId="0" fontId="24" fillId="14" borderId="17" xfId="0" applyFont="1" applyFill="1" applyBorder="1" applyAlignment="1">
      <alignment horizontal="center" vertical="center"/>
    </xf>
    <xf numFmtId="0" fontId="24" fillId="14" borderId="18" xfId="0"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24" fillId="14" borderId="5" xfId="0" applyFont="1" applyFill="1" applyBorder="1" applyAlignment="1">
      <alignment horizontal="center" vertical="center"/>
    </xf>
    <xf numFmtId="0" fontId="24" fillId="14" borderId="6" xfId="0" applyFont="1" applyFill="1" applyBorder="1" applyAlignment="1">
      <alignment horizontal="center" vertical="center"/>
    </xf>
    <xf numFmtId="0" fontId="24" fillId="14" borderId="2" xfId="0" applyFont="1" applyFill="1" applyBorder="1" applyAlignment="1">
      <alignment horizontal="center" vertical="center"/>
    </xf>
    <xf numFmtId="0" fontId="18" fillId="9" borderId="18" xfId="0" applyFont="1" applyFill="1" applyBorder="1" applyAlignment="1">
      <alignment horizontal="center" vertical="center"/>
    </xf>
    <xf numFmtId="0" fontId="18" fillId="9" borderId="17" xfId="0" applyFont="1" applyFill="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24" fillId="9" borderId="5" xfId="0" applyFont="1" applyFill="1" applyBorder="1" applyAlignment="1">
      <alignment horizontal="center" vertical="center"/>
    </xf>
    <xf numFmtId="0" fontId="24" fillId="9" borderId="6" xfId="0" applyFont="1" applyFill="1" applyBorder="1" applyAlignment="1">
      <alignment horizontal="center" vertical="center"/>
    </xf>
    <xf numFmtId="0" fontId="24" fillId="9" borderId="2"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7" xfId="0" applyFont="1" applyFill="1" applyBorder="1" applyAlignment="1">
      <alignment horizontal="center" vertical="center"/>
    </xf>
    <xf numFmtId="0" fontId="36" fillId="18" borderId="5" xfId="0" applyFont="1" applyFill="1" applyBorder="1" applyAlignment="1">
      <alignment horizontal="center"/>
    </xf>
    <xf numFmtId="0" fontId="36" fillId="18" borderId="6" xfId="0" applyFont="1" applyFill="1" applyBorder="1" applyAlignment="1">
      <alignment horizontal="center"/>
    </xf>
    <xf numFmtId="0" fontId="36" fillId="18" borderId="2" xfId="0" applyFont="1" applyFill="1" applyBorder="1" applyAlignment="1">
      <alignment horizontal="center"/>
    </xf>
    <xf numFmtId="0" fontId="33" fillId="6" borderId="5" xfId="0" applyFont="1" applyFill="1" applyBorder="1" applyAlignment="1">
      <alignment horizontal="left" vertical="top" wrapText="1"/>
    </xf>
    <xf numFmtId="0" fontId="33" fillId="6" borderId="6" xfId="0" applyFont="1" applyFill="1" applyBorder="1" applyAlignment="1">
      <alignment horizontal="left" vertical="top"/>
    </xf>
    <xf numFmtId="0" fontId="33" fillId="6" borderId="2" xfId="0" applyFont="1" applyFill="1" applyBorder="1" applyAlignment="1">
      <alignment horizontal="left" vertical="top"/>
    </xf>
    <xf numFmtId="0" fontId="11"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5" applyFont="1" applyBorder="1" applyAlignment="1">
      <alignment horizontal="center" vertical="center" wrapText="1"/>
    </xf>
    <xf numFmtId="0" fontId="35"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11" fillId="0" borderId="4" xfId="0" applyFont="1" applyBorder="1" applyAlignment="1">
      <alignment horizont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12" fillId="12" borderId="5"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2" xfId="0" applyFont="1" applyFill="1" applyBorder="1" applyAlignment="1">
      <alignment horizontal="left" vertical="center"/>
    </xf>
    <xf numFmtId="0" fontId="35" fillId="0" borderId="1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0" xfId="0" applyFont="1" applyBorder="1" applyAlignment="1">
      <alignment horizontal="center" vertical="center" wrapText="1"/>
    </xf>
    <xf numFmtId="0" fontId="18" fillId="4" borderId="14" xfId="0" applyFont="1" applyFill="1" applyBorder="1" applyAlignment="1">
      <alignment horizontal="center" vertical="top" wrapText="1"/>
    </xf>
    <xf numFmtId="0" fontId="18" fillId="4" borderId="15" xfId="0" applyFont="1" applyFill="1" applyBorder="1" applyAlignment="1">
      <alignment horizontal="center" vertical="top" wrapText="1"/>
    </xf>
    <xf numFmtId="0" fontId="18" fillId="4" borderId="11" xfId="0" applyFont="1" applyFill="1" applyBorder="1" applyAlignment="1">
      <alignment horizontal="center" vertical="top" wrapText="1"/>
    </xf>
    <xf numFmtId="0" fontId="36" fillId="12" borderId="23" xfId="0" applyFont="1" applyFill="1" applyBorder="1" applyAlignment="1">
      <alignment horizontal="center"/>
    </xf>
    <xf numFmtId="0" fontId="31" fillId="12" borderId="5" xfId="0" applyFont="1" applyFill="1" applyBorder="1" applyAlignment="1">
      <alignment horizontal="left" vertical="center"/>
    </xf>
    <xf numFmtId="0" fontId="31" fillId="12" borderId="6" xfId="0" applyFont="1" applyFill="1" applyBorder="1" applyAlignment="1">
      <alignment horizontal="left" vertical="center"/>
    </xf>
    <xf numFmtId="0" fontId="31" fillId="12" borderId="2" xfId="0" applyFont="1" applyFill="1" applyBorder="1" applyAlignment="1">
      <alignment horizontal="left" vertical="center"/>
    </xf>
    <xf numFmtId="0" fontId="32" fillId="0" borderId="7" xfId="0" applyFont="1" applyBorder="1" applyAlignment="1">
      <alignment vertical="center" wrapText="1"/>
    </xf>
    <xf numFmtId="0" fontId="32" fillId="0" borderId="8" xfId="0" applyFont="1" applyBorder="1" applyAlignment="1">
      <alignment vertical="center" wrapText="1"/>
    </xf>
    <xf numFmtId="0" fontId="32" fillId="0" borderId="3" xfId="0" applyFont="1" applyBorder="1" applyAlignment="1">
      <alignment vertical="center" wrapText="1"/>
    </xf>
    <xf numFmtId="0" fontId="32" fillId="0" borderId="7" xfId="0" applyFont="1" applyBorder="1" applyAlignment="1">
      <alignment horizontal="center"/>
    </xf>
    <xf numFmtId="0" fontId="32" fillId="0" borderId="9" xfId="0" applyFont="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Alignment="1">
      <alignment horizontal="center" vertical="center" wrapText="1"/>
    </xf>
    <xf numFmtId="0" fontId="32" fillId="0" borderId="10"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4" xfId="0" applyFont="1" applyBorder="1" applyAlignment="1">
      <alignment horizontal="left" vertical="center" wrapText="1"/>
    </xf>
    <xf numFmtId="0" fontId="32" fillId="0" borderId="20" xfId="0" applyFont="1" applyBorder="1" applyAlignment="1">
      <alignment horizontal="left" vertical="center" wrapText="1"/>
    </xf>
    <xf numFmtId="0" fontId="43" fillId="0" borderId="0" xfId="0" applyFont="1" applyAlignment="1">
      <alignment horizontal="center"/>
    </xf>
    <xf numFmtId="0" fontId="30" fillId="6" borderId="5" xfId="0" applyFont="1" applyFill="1" applyBorder="1" applyAlignment="1">
      <alignment horizontal="left" vertical="top" wrapText="1"/>
    </xf>
    <xf numFmtId="0" fontId="30" fillId="6" borderId="6" xfId="0" applyFont="1" applyFill="1" applyBorder="1" applyAlignment="1">
      <alignment horizontal="left" vertical="top"/>
    </xf>
    <xf numFmtId="0" fontId="30" fillId="6" borderId="2" xfId="0" applyFont="1" applyFill="1" applyBorder="1" applyAlignment="1">
      <alignment horizontal="left" vertical="top"/>
    </xf>
    <xf numFmtId="0" fontId="24" fillId="0" borderId="1" xfId="0" applyFont="1" applyBorder="1" applyAlignment="1">
      <alignment horizontal="center" wrapText="1"/>
    </xf>
    <xf numFmtId="0" fontId="24" fillId="18" borderId="1" xfId="0" applyFont="1" applyFill="1" applyBorder="1" applyAlignment="1">
      <alignment horizontal="center"/>
    </xf>
    <xf numFmtId="0" fontId="8" fillId="9" borderId="4" xfId="0" applyFont="1" applyFill="1" applyBorder="1" applyAlignment="1">
      <alignment horizontal="center"/>
    </xf>
    <xf numFmtId="0" fontId="13" fillId="0" borderId="5" xfId="0" applyFont="1" applyBorder="1" applyAlignment="1">
      <alignment horizontal="center"/>
    </xf>
    <xf numFmtId="0" fontId="13" fillId="0" borderId="2" xfId="0" applyFont="1" applyBorder="1" applyAlignment="1">
      <alignment horizontal="center"/>
    </xf>
    <xf numFmtId="0" fontId="24" fillId="3" borderId="1"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7" xfId="0" applyFont="1" applyFill="1" applyBorder="1" applyAlignment="1">
      <alignment horizontal="center" vertical="center" wrapText="1"/>
    </xf>
    <xf numFmtId="16" fontId="24" fillId="3" borderId="1" xfId="0" quotePrefix="1" applyNumberFormat="1" applyFont="1" applyFill="1" applyBorder="1" applyAlignment="1">
      <alignment horizontal="center" vertical="center" wrapText="1"/>
    </xf>
    <xf numFmtId="16"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xf>
    <xf numFmtId="0" fontId="24" fillId="12" borderId="1" xfId="0" applyFont="1" applyFill="1" applyBorder="1" applyAlignment="1">
      <alignment horizontal="center" vertical="center"/>
    </xf>
    <xf numFmtId="0" fontId="13" fillId="2" borderId="1" xfId="0" applyFont="1" applyFill="1" applyBorder="1" applyAlignment="1">
      <alignment horizontal="center" wrapText="1"/>
    </xf>
    <xf numFmtId="0" fontId="13" fillId="2" borderId="1" xfId="0" applyFont="1" applyFill="1" applyBorder="1" applyAlignment="1">
      <alignment horizontal="center"/>
    </xf>
    <xf numFmtId="0" fontId="24" fillId="3" borderId="5"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18" borderId="5" xfId="0" applyFont="1" applyFill="1" applyBorder="1" applyAlignment="1">
      <alignment horizontal="center" wrapText="1"/>
    </xf>
    <xf numFmtId="0" fontId="24" fillId="18" borderId="6" xfId="0" applyFont="1" applyFill="1" applyBorder="1" applyAlignment="1">
      <alignment horizontal="center" wrapText="1"/>
    </xf>
    <xf numFmtId="0" fontId="24" fillId="18" borderId="2" xfId="0" applyFont="1" applyFill="1" applyBorder="1" applyAlignment="1">
      <alignment horizontal="center" wrapText="1"/>
    </xf>
    <xf numFmtId="0" fontId="24" fillId="18" borderId="1" xfId="0" applyFont="1" applyFill="1" applyBorder="1" applyAlignment="1">
      <alignment horizontal="center" vertical="center" wrapText="1"/>
    </xf>
    <xf numFmtId="0" fontId="24" fillId="12" borderId="5" xfId="0" applyFont="1" applyFill="1" applyBorder="1" applyAlignment="1">
      <alignment horizontal="center" vertical="center" wrapText="1"/>
    </xf>
    <xf numFmtId="0" fontId="24" fillId="12" borderId="6"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24" fillId="18" borderId="4" xfId="0" applyFont="1" applyFill="1" applyBorder="1" applyAlignment="1">
      <alignment horizontal="center"/>
    </xf>
    <xf numFmtId="0" fontId="36" fillId="0" borderId="5" xfId="0" applyFont="1" applyBorder="1" applyAlignment="1">
      <alignment horizontal="center" wrapText="1"/>
    </xf>
    <xf numFmtId="0" fontId="36" fillId="0" borderId="6" xfId="0" applyFont="1" applyBorder="1" applyAlignment="1">
      <alignment horizontal="center" wrapText="1"/>
    </xf>
    <xf numFmtId="0" fontId="36" fillId="0" borderId="2" xfId="0" applyFont="1" applyBorder="1" applyAlignment="1">
      <alignment horizontal="center" wrapText="1"/>
    </xf>
    <xf numFmtId="0" fontId="36" fillId="0" borderId="5" xfId="0" applyFont="1" applyBorder="1" applyAlignment="1">
      <alignment horizontal="center"/>
    </xf>
    <xf numFmtId="0" fontId="36" fillId="0" borderId="6" xfId="0" applyFont="1" applyBorder="1" applyAlignment="1">
      <alignment horizontal="center"/>
    </xf>
    <xf numFmtId="0" fontId="36" fillId="0" borderId="2" xfId="0" applyFont="1" applyBorder="1" applyAlignment="1">
      <alignment horizontal="center"/>
    </xf>
    <xf numFmtId="0" fontId="61" fillId="0" borderId="1" xfId="0" applyFont="1" applyBorder="1" applyAlignment="1">
      <alignment horizontal="center"/>
    </xf>
    <xf numFmtId="0" fontId="36" fillId="12" borderId="0" xfId="0" applyFont="1" applyFill="1" applyAlignment="1">
      <alignment horizontal="center" vertical="center" wrapText="1"/>
    </xf>
    <xf numFmtId="0" fontId="39" fillId="0" borderId="0" xfId="0" applyFont="1" applyAlignment="1">
      <alignment horizontal="left" wrapText="1"/>
    </xf>
    <xf numFmtId="0" fontId="39" fillId="0" borderId="0" xfId="0" applyFont="1" applyAlignment="1">
      <alignment horizontal="center" vertical="center" wrapText="1"/>
    </xf>
    <xf numFmtId="0" fontId="3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12" fillId="12" borderId="19" xfId="0" applyFont="1" applyFill="1" applyBorder="1" applyAlignment="1">
      <alignment horizontal="center"/>
    </xf>
    <xf numFmtId="0" fontId="12" fillId="12" borderId="4" xfId="0" applyFont="1" applyFill="1" applyBorder="1" applyAlignment="1">
      <alignment horizontal="center"/>
    </xf>
    <xf numFmtId="0" fontId="31" fillId="3" borderId="7"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5" xfId="0" applyFont="1" applyFill="1" applyBorder="1" applyAlignment="1">
      <alignment horizontal="left" vertical="center"/>
    </xf>
    <xf numFmtId="0" fontId="31" fillId="3" borderId="2" xfId="0" applyFont="1" applyFill="1" applyBorder="1" applyAlignment="1">
      <alignment horizontal="left" vertical="center"/>
    </xf>
    <xf numFmtId="0" fontId="31" fillId="3" borderId="1" xfId="0" applyFont="1" applyFill="1" applyBorder="1" applyAlignment="1">
      <alignment horizontal="center" vertical="center"/>
    </xf>
    <xf numFmtId="0" fontId="31"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36" fillId="12" borderId="1" xfId="0" applyFont="1" applyFill="1" applyBorder="1" applyAlignment="1">
      <alignment horizontal="left" vertical="center" wrapText="1"/>
    </xf>
    <xf numFmtId="0" fontId="31" fillId="12" borderId="5" xfId="0" applyFont="1" applyFill="1" applyBorder="1" applyAlignment="1">
      <alignment horizontal="center" vertical="center"/>
    </xf>
    <xf numFmtId="0" fontId="31" fillId="12" borderId="6" xfId="0" applyFont="1" applyFill="1" applyBorder="1" applyAlignment="1">
      <alignment horizontal="center" vertical="center"/>
    </xf>
    <xf numFmtId="0" fontId="31" fillId="12" borderId="2" xfId="0" applyFont="1" applyFill="1" applyBorder="1" applyAlignment="1">
      <alignment horizontal="center" vertical="center"/>
    </xf>
    <xf numFmtId="0" fontId="31" fillId="12" borderId="5" xfId="0" applyFont="1" applyFill="1" applyBorder="1" applyAlignment="1">
      <alignment horizontal="center"/>
    </xf>
    <xf numFmtId="0" fontId="31" fillId="12" borderId="6" xfId="0" applyFont="1" applyFill="1" applyBorder="1" applyAlignment="1">
      <alignment horizontal="center"/>
    </xf>
    <xf numFmtId="0" fontId="31" fillId="12" borderId="2" xfId="0" applyFont="1" applyFill="1" applyBorder="1" applyAlignment="1">
      <alignment horizontal="center"/>
    </xf>
    <xf numFmtId="0" fontId="31" fillId="3" borderId="18" xfId="0" applyFont="1" applyFill="1" applyBorder="1" applyAlignment="1">
      <alignment horizontal="center" vertical="center"/>
    </xf>
    <xf numFmtId="0" fontId="31" fillId="3" borderId="17" xfId="0" applyFont="1" applyFill="1" applyBorder="1" applyAlignment="1">
      <alignment horizontal="center" vertical="center"/>
    </xf>
    <xf numFmtId="0" fontId="11" fillId="0" borderId="0" xfId="0" applyFont="1" applyAlignment="1">
      <alignment horizontal="left" wrapText="1"/>
    </xf>
    <xf numFmtId="0" fontId="36" fillId="0" borderId="1" xfId="0" applyFont="1" applyBorder="1" applyAlignment="1">
      <alignment horizontal="center"/>
    </xf>
    <xf numFmtId="0" fontId="58" fillId="9" borderId="5" xfId="0" applyFont="1" applyFill="1" applyBorder="1" applyAlignment="1">
      <alignment horizontal="center" vertical="center"/>
    </xf>
    <xf numFmtId="0" fontId="58" fillId="9" borderId="6" xfId="0" applyFont="1" applyFill="1" applyBorder="1" applyAlignment="1">
      <alignment horizontal="center" vertical="center"/>
    </xf>
    <xf numFmtId="0" fontId="58" fillId="9" borderId="2" xfId="0" applyFont="1" applyFill="1" applyBorder="1" applyAlignment="1">
      <alignment horizontal="center" vertical="center"/>
    </xf>
    <xf numFmtId="0" fontId="32" fillId="14" borderId="0" xfId="0" applyFont="1" applyFill="1" applyAlignment="1">
      <alignment horizontal="center" wrapText="1"/>
    </xf>
    <xf numFmtId="0" fontId="31" fillId="4" borderId="1" xfId="0" applyFont="1" applyFill="1" applyBorder="1" applyAlignment="1">
      <alignment horizontal="justify" vertical="top" wrapText="1"/>
    </xf>
    <xf numFmtId="0" fontId="31" fillId="4" borderId="1" xfId="0" applyFont="1" applyFill="1" applyBorder="1" applyAlignment="1">
      <alignment horizontal="center" vertical="top" wrapText="1"/>
    </xf>
    <xf numFmtId="0" fontId="32" fillId="14" borderId="7" xfId="0" applyFont="1" applyFill="1" applyBorder="1" applyAlignment="1">
      <alignment horizontal="left" vertical="center" wrapText="1"/>
    </xf>
    <xf numFmtId="0" fontId="32" fillId="14" borderId="8" xfId="0" applyFont="1" applyFill="1" applyBorder="1" applyAlignment="1">
      <alignment horizontal="left" vertical="center" wrapText="1"/>
    </xf>
    <xf numFmtId="0" fontId="32" fillId="14" borderId="3" xfId="0" applyFont="1" applyFill="1" applyBorder="1" applyAlignment="1">
      <alignment horizontal="left" vertical="center" wrapText="1"/>
    </xf>
    <xf numFmtId="0" fontId="32" fillId="14" borderId="7" xfId="0" applyFont="1" applyFill="1" applyBorder="1" applyAlignment="1">
      <alignment horizontal="center"/>
    </xf>
    <xf numFmtId="0" fontId="32" fillId="14" borderId="9" xfId="0" applyFont="1" applyFill="1" applyBorder="1" applyAlignment="1">
      <alignment horizontal="center"/>
    </xf>
    <xf numFmtId="0" fontId="31" fillId="14" borderId="6" xfId="0" applyFont="1" applyFill="1" applyBorder="1" applyAlignment="1">
      <alignment horizontal="center" wrapText="1"/>
    </xf>
    <xf numFmtId="0" fontId="32" fillId="14" borderId="8" xfId="0" applyFont="1" applyFill="1" applyBorder="1" applyAlignment="1">
      <alignment horizontal="center" wrapText="1"/>
    </xf>
    <xf numFmtId="0" fontId="32" fillId="14" borderId="3" xfId="0" applyFont="1" applyFill="1" applyBorder="1" applyAlignment="1">
      <alignment horizontal="center" wrapText="1"/>
    </xf>
    <xf numFmtId="0" fontId="32" fillId="14" borderId="10" xfId="0" applyFont="1" applyFill="1" applyBorder="1" applyAlignment="1">
      <alignment horizontal="center" wrapText="1"/>
    </xf>
    <xf numFmtId="0" fontId="31" fillId="14" borderId="4" xfId="0" applyFont="1" applyFill="1" applyBorder="1" applyAlignment="1">
      <alignment horizontal="center" wrapText="1"/>
    </xf>
    <xf numFmtId="0" fontId="36" fillId="12" borderId="1" xfId="0" applyFont="1" applyFill="1" applyBorder="1" applyAlignment="1">
      <alignment horizontal="center" vertical="center"/>
    </xf>
    <xf numFmtId="0" fontId="31" fillId="14" borderId="5" xfId="0" applyFont="1" applyFill="1" applyBorder="1" applyAlignment="1">
      <alignment horizontal="center" vertical="center"/>
    </xf>
    <xf numFmtId="0" fontId="31" fillId="14" borderId="6" xfId="0" applyFont="1" applyFill="1" applyBorder="1" applyAlignment="1">
      <alignment horizontal="center" vertical="center"/>
    </xf>
    <xf numFmtId="0" fontId="31" fillId="14" borderId="1" xfId="0" applyFont="1" applyFill="1" applyBorder="1" applyAlignment="1">
      <alignment horizontal="center" vertical="center"/>
    </xf>
    <xf numFmtId="0" fontId="31" fillId="3" borderId="18" xfId="0" applyFont="1" applyFill="1" applyBorder="1" applyAlignment="1">
      <alignment horizontal="center"/>
    </xf>
    <xf numFmtId="0" fontId="31" fillId="3" borderId="17" xfId="0" applyFont="1" applyFill="1" applyBorder="1" applyAlignment="1">
      <alignment horizontal="center"/>
    </xf>
    <xf numFmtId="0" fontId="31" fillId="15" borderId="1" xfId="0" applyFont="1" applyFill="1" applyBorder="1" applyAlignment="1">
      <alignment horizontal="center" vertical="center"/>
    </xf>
    <xf numFmtId="0" fontId="36" fillId="14" borderId="18" xfId="0" applyFont="1" applyFill="1" applyBorder="1" applyAlignment="1">
      <alignment horizontal="center" vertical="center"/>
    </xf>
    <xf numFmtId="0" fontId="36" fillId="14" borderId="17" xfId="0" applyFont="1" applyFill="1" applyBorder="1" applyAlignment="1">
      <alignment horizontal="center" vertical="center"/>
    </xf>
    <xf numFmtId="0" fontId="59" fillId="0" borderId="7" xfId="0" applyFont="1" applyBorder="1" applyAlignment="1">
      <alignment horizontal="left" vertical="top" wrapText="1"/>
    </xf>
    <xf numFmtId="0" fontId="59" fillId="0" borderId="8" xfId="0" applyFont="1" applyBorder="1" applyAlignment="1">
      <alignment horizontal="left" vertical="top" wrapText="1"/>
    </xf>
    <xf numFmtId="0" fontId="59" fillId="0" borderId="3" xfId="0" applyFont="1" applyBorder="1" applyAlignment="1">
      <alignment horizontal="left" vertical="top" wrapText="1"/>
    </xf>
    <xf numFmtId="0" fontId="59" fillId="0" borderId="9" xfId="0" applyFont="1" applyBorder="1" applyAlignment="1">
      <alignment horizontal="left" vertical="top" wrapText="1"/>
    </xf>
    <xf numFmtId="0" fontId="59" fillId="0" borderId="0" xfId="0" applyFont="1" applyAlignment="1">
      <alignment horizontal="left" vertical="top" wrapText="1"/>
    </xf>
    <xf numFmtId="0" fontId="59" fillId="0" borderId="10" xfId="0" applyFont="1" applyBorder="1" applyAlignment="1">
      <alignment horizontal="left" vertical="top" wrapText="1"/>
    </xf>
    <xf numFmtId="0" fontId="59" fillId="0" borderId="19" xfId="0" applyFont="1" applyBorder="1" applyAlignment="1">
      <alignment horizontal="left" vertical="top" wrapText="1"/>
    </xf>
    <xf numFmtId="0" fontId="59" fillId="0" borderId="4" xfId="0" applyFont="1" applyBorder="1" applyAlignment="1">
      <alignment horizontal="left" vertical="top" wrapText="1"/>
    </xf>
    <xf numFmtId="0" fontId="59" fillId="0" borderId="20" xfId="0" applyFont="1" applyBorder="1" applyAlignment="1">
      <alignment horizontal="left" vertical="top" wrapText="1"/>
    </xf>
    <xf numFmtId="0" fontId="32" fillId="0" borderId="6" xfId="8" applyFont="1" applyBorder="1" applyAlignment="1">
      <alignment horizontal="center"/>
    </xf>
    <xf numFmtId="0" fontId="30" fillId="6" borderId="6" xfId="0" applyFont="1" applyFill="1" applyBorder="1" applyAlignment="1">
      <alignment horizontal="left" vertical="top" wrapText="1"/>
    </xf>
    <xf numFmtId="0" fontId="30" fillId="6" borderId="2" xfId="0" applyFont="1" applyFill="1" applyBorder="1" applyAlignment="1">
      <alignment horizontal="left" vertical="top" wrapText="1"/>
    </xf>
    <xf numFmtId="0" fontId="31" fillId="0" borderId="19" xfId="8" applyFont="1" applyBorder="1" applyAlignment="1">
      <alignment horizontal="center" vertical="center" wrapText="1"/>
    </xf>
    <xf numFmtId="0" fontId="31" fillId="0" borderId="4" xfId="8" applyFont="1" applyBorder="1" applyAlignment="1">
      <alignment horizontal="center" vertical="center" wrapText="1"/>
    </xf>
    <xf numFmtId="0" fontId="31" fillId="0" borderId="20" xfId="8" applyFont="1" applyBorder="1" applyAlignment="1">
      <alignment horizontal="center" vertical="center" wrapText="1"/>
    </xf>
    <xf numFmtId="0" fontId="32" fillId="0" borderId="4" xfId="8" applyFont="1" applyBorder="1" applyAlignment="1">
      <alignment horizontal="center"/>
    </xf>
    <xf numFmtId="0" fontId="31" fillId="12" borderId="5" xfId="8" applyFont="1" applyFill="1" applyBorder="1" applyAlignment="1">
      <alignment horizontal="left" vertical="center" wrapText="1"/>
    </xf>
    <xf numFmtId="0" fontId="31" fillId="12" borderId="6" xfId="8" applyFont="1" applyFill="1" applyBorder="1" applyAlignment="1">
      <alignment horizontal="left" vertical="center" wrapText="1"/>
    </xf>
    <xf numFmtId="0" fontId="31" fillId="12" borderId="2" xfId="8" applyFont="1" applyFill="1" applyBorder="1" applyAlignment="1">
      <alignment horizontal="left" vertical="center" wrapText="1"/>
    </xf>
    <xf numFmtId="0" fontId="32" fillId="14" borderId="7" xfId="8" applyFont="1" applyFill="1" applyBorder="1" applyAlignment="1">
      <alignment vertical="center" wrapText="1"/>
    </xf>
    <xf numFmtId="0" fontId="32" fillId="14" borderId="8" xfId="8" applyFont="1" applyFill="1" applyBorder="1" applyAlignment="1">
      <alignment vertical="center" wrapText="1"/>
    </xf>
    <xf numFmtId="0" fontId="32" fillId="14" borderId="3" xfId="8" applyFont="1" applyFill="1" applyBorder="1" applyAlignment="1">
      <alignment vertical="center" wrapText="1"/>
    </xf>
    <xf numFmtId="0" fontId="32" fillId="14" borderId="7" xfId="8" applyFont="1" applyFill="1" applyBorder="1" applyAlignment="1">
      <alignment horizontal="center"/>
    </xf>
    <xf numFmtId="0" fontId="32" fillId="14" borderId="9" xfId="8" applyFont="1" applyFill="1" applyBorder="1" applyAlignment="1">
      <alignment horizontal="center"/>
    </xf>
    <xf numFmtId="0" fontId="31" fillId="14" borderId="6" xfId="8" applyFont="1" applyFill="1" applyBorder="1" applyAlignment="1">
      <alignment horizontal="center" wrapText="1"/>
    </xf>
    <xf numFmtId="0" fontId="32" fillId="14" borderId="8" xfId="8" applyFont="1" applyFill="1" applyBorder="1" applyAlignment="1">
      <alignment horizontal="center" vertical="center" wrapText="1"/>
    </xf>
    <xf numFmtId="0" fontId="32" fillId="14" borderId="0" xfId="8" applyFont="1" applyFill="1" applyAlignment="1">
      <alignment horizontal="center" vertical="center" wrapText="1"/>
    </xf>
    <xf numFmtId="0" fontId="32" fillId="14" borderId="3" xfId="8" applyFont="1" applyFill="1" applyBorder="1" applyAlignment="1">
      <alignment horizontal="center" vertical="center" wrapText="1"/>
    </xf>
    <xf numFmtId="0" fontId="32" fillId="14" borderId="10" xfId="8" applyFont="1" applyFill="1" applyBorder="1" applyAlignment="1">
      <alignment horizontal="center" vertical="center" wrapText="1"/>
    </xf>
    <xf numFmtId="0" fontId="24" fillId="18" borderId="5" xfId="0" applyFont="1" applyFill="1" applyBorder="1" applyAlignment="1">
      <alignment horizontal="center"/>
    </xf>
    <xf numFmtId="0" fontId="24" fillId="18" borderId="6" xfId="0" applyFont="1" applyFill="1" applyBorder="1" applyAlignment="1">
      <alignment horizontal="center"/>
    </xf>
    <xf numFmtId="0" fontId="24" fillId="18" borderId="2" xfId="0" applyFont="1" applyFill="1" applyBorder="1" applyAlignment="1">
      <alignment horizontal="center"/>
    </xf>
    <xf numFmtId="0" fontId="8" fillId="1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1" fillId="14" borderId="6" xfId="8" applyFont="1" applyFill="1" applyBorder="1" applyAlignment="1">
      <alignment horizontal="center" vertical="center" wrapText="1"/>
    </xf>
    <xf numFmtId="0" fontId="32" fillId="14" borderId="3" xfId="8" applyFont="1" applyFill="1" applyBorder="1" applyAlignment="1">
      <alignment horizontal="center" wrapText="1"/>
    </xf>
    <xf numFmtId="0" fontId="32" fillId="14" borderId="10" xfId="8" applyFont="1" applyFill="1" applyBorder="1" applyAlignment="1">
      <alignment horizontal="center" wrapText="1"/>
    </xf>
    <xf numFmtId="0" fontId="61" fillId="0" borderId="5" xfId="0" applyFont="1" applyBorder="1" applyAlignment="1">
      <alignment horizontal="center"/>
    </xf>
    <xf numFmtId="0" fontId="61" fillId="0" borderId="6" xfId="0" applyFont="1" applyBorder="1" applyAlignment="1">
      <alignment horizontal="center"/>
    </xf>
    <xf numFmtId="0" fontId="61" fillId="0" borderId="2" xfId="0" applyFont="1" applyBorder="1" applyAlignment="1">
      <alignment horizontal="center"/>
    </xf>
  </cellXfs>
  <cellStyles count="91">
    <cellStyle name="Followed Hyperlink" xfId="2" builtinId="9" hidden="1"/>
    <cellStyle name="Followed Hyperlink" xfId="1" builtinId="9" hidden="1"/>
    <cellStyle name="Followed Hyperlink" xfId="4" builtinId="9" hidden="1"/>
    <cellStyle name="Followed Hyperlink" xfId="3" builtinId="9" hidden="1"/>
    <cellStyle name="Hyperlink" xfId="21" builtinId="8"/>
    <cellStyle name="Normal" xfId="0" builtinId="0"/>
    <cellStyle name="Normal 2" xfId="5" xr:uid="{00000000-0005-0000-0000-000006000000}"/>
    <cellStyle name="Normal 3" xfId="6" xr:uid="{00000000-0005-0000-0000-000007000000}"/>
    <cellStyle name="Normal 3 2" xfId="8" xr:uid="{00000000-0005-0000-0000-000008000000}"/>
    <cellStyle name="Normal 4" xfId="7" xr:uid="{00000000-0005-0000-0000-000009000000}"/>
    <cellStyle name="style1558984293356" xfId="22" xr:uid="{00000000-0005-0000-0000-00000A000000}"/>
    <cellStyle name="style1558984293403" xfId="23" xr:uid="{00000000-0005-0000-0000-00000B000000}"/>
    <cellStyle name="style1558984293457" xfId="24" xr:uid="{00000000-0005-0000-0000-00000C000000}"/>
    <cellStyle name="style1558984293519" xfId="25" xr:uid="{00000000-0005-0000-0000-00000D000000}"/>
    <cellStyle name="style1558984293557" xfId="26" xr:uid="{00000000-0005-0000-0000-00000E000000}"/>
    <cellStyle name="style1558984293619" xfId="27" xr:uid="{00000000-0005-0000-0000-00000F000000}"/>
    <cellStyle name="style1558984293673" xfId="28" xr:uid="{00000000-0005-0000-0000-000010000000}"/>
    <cellStyle name="style1558984293720" xfId="29" xr:uid="{00000000-0005-0000-0000-000011000000}"/>
    <cellStyle name="style1558984972705" xfId="30" xr:uid="{00000000-0005-0000-0000-000012000000}"/>
    <cellStyle name="style1558984972758" xfId="31" xr:uid="{00000000-0005-0000-0000-000013000000}"/>
    <cellStyle name="style1558984972827" xfId="32" xr:uid="{00000000-0005-0000-0000-000014000000}"/>
    <cellStyle name="style1558984972874" xfId="33" xr:uid="{00000000-0005-0000-0000-000015000000}"/>
    <cellStyle name="style1558984972928" xfId="34" xr:uid="{00000000-0005-0000-0000-000016000000}"/>
    <cellStyle name="style1558984972990" xfId="35" xr:uid="{00000000-0005-0000-0000-000017000000}"/>
    <cellStyle name="style1558984973044" xfId="36" xr:uid="{00000000-0005-0000-0000-000018000000}"/>
    <cellStyle name="style1558984973090" xfId="37" xr:uid="{00000000-0005-0000-0000-000019000000}"/>
    <cellStyle name="style1558984973160" xfId="38" xr:uid="{00000000-0005-0000-0000-00001A000000}"/>
    <cellStyle name="style1558984973244" xfId="39" xr:uid="{00000000-0005-0000-0000-00001B000000}"/>
    <cellStyle name="style1558984973307" xfId="40" xr:uid="{00000000-0005-0000-0000-00001C000000}"/>
    <cellStyle name="style1558984973360" xfId="41" xr:uid="{00000000-0005-0000-0000-00001D000000}"/>
    <cellStyle name="style1558984973407" xfId="42" xr:uid="{00000000-0005-0000-0000-00001E000000}"/>
    <cellStyle name="style1558984977598" xfId="43" xr:uid="{00000000-0005-0000-0000-00001F000000}"/>
    <cellStyle name="style1558984977636" xfId="44" xr:uid="{00000000-0005-0000-0000-000020000000}"/>
    <cellStyle name="style1558984977698" xfId="45" xr:uid="{00000000-0005-0000-0000-000021000000}"/>
    <cellStyle name="style1558984977752" xfId="46" xr:uid="{00000000-0005-0000-0000-000022000000}"/>
    <cellStyle name="style1558984977805" xfId="47" xr:uid="{00000000-0005-0000-0000-000023000000}"/>
    <cellStyle name="style1558984977852" xfId="48" xr:uid="{00000000-0005-0000-0000-000024000000}"/>
    <cellStyle name="style1558984977905" xfId="49" xr:uid="{00000000-0005-0000-0000-000025000000}"/>
    <cellStyle name="style1558984977952" xfId="50" xr:uid="{00000000-0005-0000-0000-000026000000}"/>
    <cellStyle name="style1558984978068" xfId="51" xr:uid="{00000000-0005-0000-0000-000027000000}"/>
    <cellStyle name="style1558984978106" xfId="52" xr:uid="{00000000-0005-0000-0000-000028000000}"/>
    <cellStyle name="style1558984978153" xfId="53" xr:uid="{00000000-0005-0000-0000-000029000000}"/>
    <cellStyle name="style1558984978222" xfId="54" xr:uid="{00000000-0005-0000-0000-00002A000000}"/>
    <cellStyle name="style1558985051338" xfId="55" xr:uid="{00000000-0005-0000-0000-00002B000000}"/>
    <cellStyle name="style1558985051391" xfId="56" xr:uid="{00000000-0005-0000-0000-00002C000000}"/>
    <cellStyle name="style1558985051438" xfId="57" xr:uid="{00000000-0005-0000-0000-00002D000000}"/>
    <cellStyle name="style1558985051491" xfId="58" xr:uid="{00000000-0005-0000-0000-00002E000000}"/>
    <cellStyle name="style1558985051554" xfId="59" xr:uid="{00000000-0005-0000-0000-00002F000000}"/>
    <cellStyle name="style1558985051607" xfId="60" xr:uid="{00000000-0005-0000-0000-000030000000}"/>
    <cellStyle name="style1558985051654" xfId="61" xr:uid="{00000000-0005-0000-0000-000031000000}"/>
    <cellStyle name="style1558985051716" xfId="62" xr:uid="{00000000-0005-0000-0000-000032000000}"/>
    <cellStyle name="style1558985051803" xfId="63" xr:uid="{00000000-0005-0000-0000-000033000000}"/>
    <cellStyle name="style1558985051866" xfId="64" xr:uid="{00000000-0005-0000-0000-000034000000}"/>
    <cellStyle name="style1558985051919" xfId="65" xr:uid="{00000000-0005-0000-0000-000035000000}"/>
    <cellStyle name="style1558985051966" xfId="66" xr:uid="{00000000-0005-0000-0000-000036000000}"/>
    <cellStyle name="style1558985055528" xfId="67" xr:uid="{00000000-0005-0000-0000-000037000000}"/>
    <cellStyle name="style1558985055581" xfId="68" xr:uid="{00000000-0005-0000-0000-000038000000}"/>
    <cellStyle name="style1558985055628" xfId="69" xr:uid="{00000000-0005-0000-0000-000039000000}"/>
    <cellStyle name="style1558985055713" xfId="70" xr:uid="{00000000-0005-0000-0000-00003A000000}"/>
    <cellStyle name="style1558985055766" xfId="71" xr:uid="{00000000-0005-0000-0000-00003B000000}"/>
    <cellStyle name="style1558985055829" xfId="72" xr:uid="{00000000-0005-0000-0000-00003C000000}"/>
    <cellStyle name="style1558985055882" xfId="73" xr:uid="{00000000-0005-0000-0000-00003D000000}"/>
    <cellStyle name="style1558985055929" xfId="74" xr:uid="{00000000-0005-0000-0000-00003E000000}"/>
    <cellStyle name="style1558985056029" xfId="75" xr:uid="{00000000-0005-0000-0000-00003F000000}"/>
    <cellStyle name="style1558985056083" xfId="76" xr:uid="{00000000-0005-0000-0000-000040000000}"/>
    <cellStyle name="style1558985056129" xfId="77" xr:uid="{00000000-0005-0000-0000-000041000000}"/>
    <cellStyle name="style1558985056183" xfId="78" xr:uid="{00000000-0005-0000-0000-000042000000}"/>
    <cellStyle name="style1558985194448" xfId="9" xr:uid="{00000000-0005-0000-0000-000043000000}"/>
    <cellStyle name="style1558985194501" xfId="10" xr:uid="{00000000-0005-0000-0000-000044000000}"/>
    <cellStyle name="style1558985194548" xfId="11" xr:uid="{00000000-0005-0000-0000-000045000000}"/>
    <cellStyle name="style1558985194601" xfId="12" xr:uid="{00000000-0005-0000-0000-000046000000}"/>
    <cellStyle name="style1558985194670" xfId="13" xr:uid="{00000000-0005-0000-0000-000047000000}"/>
    <cellStyle name="style1558985194717" xfId="14" xr:uid="{00000000-0005-0000-0000-000048000000}"/>
    <cellStyle name="style1558985194770" xfId="15" xr:uid="{00000000-0005-0000-0000-000049000000}"/>
    <cellStyle name="style1558985194833" xfId="16" xr:uid="{00000000-0005-0000-0000-00004A000000}"/>
    <cellStyle name="style1558985194936" xfId="17" xr:uid="{00000000-0005-0000-0000-00004B000000}"/>
    <cellStyle name="style1558985194991" xfId="18" xr:uid="{00000000-0005-0000-0000-00004C000000}"/>
    <cellStyle name="style1558985195046" xfId="19" xr:uid="{00000000-0005-0000-0000-00004D000000}"/>
    <cellStyle name="style1558985195103" xfId="20" xr:uid="{00000000-0005-0000-0000-00004E000000}"/>
    <cellStyle name="style1558985198824" xfId="79" xr:uid="{00000000-0005-0000-0000-00004F000000}"/>
    <cellStyle name="style1558985198876" xfId="80" xr:uid="{00000000-0005-0000-0000-000050000000}"/>
    <cellStyle name="style1558985198923" xfId="81" xr:uid="{00000000-0005-0000-0000-000051000000}"/>
    <cellStyle name="style1558985198976" xfId="82" xr:uid="{00000000-0005-0000-0000-000052000000}"/>
    <cellStyle name="style1558985199039" xfId="83" xr:uid="{00000000-0005-0000-0000-000053000000}"/>
    <cellStyle name="style1558985199092" xfId="84" xr:uid="{00000000-0005-0000-0000-000054000000}"/>
    <cellStyle name="style1558985199139" xfId="85" xr:uid="{00000000-0005-0000-0000-000055000000}"/>
    <cellStyle name="style1558985199193" xfId="86" xr:uid="{00000000-0005-0000-0000-000056000000}"/>
    <cellStyle name="style1558985199293" xfId="87" xr:uid="{00000000-0005-0000-0000-000057000000}"/>
    <cellStyle name="style1558985199340" xfId="88" xr:uid="{00000000-0005-0000-0000-000058000000}"/>
    <cellStyle name="style1558985199393" xfId="89" xr:uid="{00000000-0005-0000-0000-000059000000}"/>
    <cellStyle name="style1558985199456" xfId="90" xr:uid="{00000000-0005-0000-0000-00005A000000}"/>
  </cellStyles>
  <dxfs count="0"/>
  <tableStyles count="0" defaultTableStyle="TableStyleMedium9" defaultPivotStyle="PivotStyleLight16"/>
  <colors>
    <mruColors>
      <color rgb="FFFF0066"/>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'16.1.4'!$K$3</c:f>
              <c:strCache>
                <c:ptCount val="1"/>
                <c:pt idx="0">
                  <c:v>Male</c:v>
                </c:pt>
              </c:strCache>
            </c:strRef>
          </c:tx>
          <c:spPr>
            <a:solidFill>
              <a:schemeClr val="accent1"/>
            </a:solidFill>
            <a:ln>
              <a:noFill/>
            </a:ln>
            <a:effectLst/>
          </c:spPr>
          <c:invertIfNegative val="0"/>
          <c:cat>
            <c:strRef>
              <c:f>'16.1.4'!$J$4:$J$7</c:f>
              <c:strCache>
                <c:ptCount val="4"/>
                <c:pt idx="0">
                  <c:v>Very Safe</c:v>
                </c:pt>
                <c:pt idx="1">
                  <c:v>Somewhat Safe</c:v>
                </c:pt>
                <c:pt idx="2">
                  <c:v>Somewhat Unsafe</c:v>
                </c:pt>
                <c:pt idx="3">
                  <c:v>Very Unsafe</c:v>
                </c:pt>
              </c:strCache>
            </c:strRef>
          </c:cat>
          <c:val>
            <c:numRef>
              <c:f>'16.1.4'!$K$4:$K$7</c:f>
              <c:numCache>
                <c:formatCode>General</c:formatCode>
                <c:ptCount val="4"/>
                <c:pt idx="0">
                  <c:v>991</c:v>
                </c:pt>
                <c:pt idx="1">
                  <c:v>1411</c:v>
                </c:pt>
                <c:pt idx="2">
                  <c:v>607</c:v>
                </c:pt>
                <c:pt idx="3">
                  <c:v>434</c:v>
                </c:pt>
              </c:numCache>
            </c:numRef>
          </c:val>
          <c:extLst>
            <c:ext xmlns:c16="http://schemas.microsoft.com/office/drawing/2014/chart" uri="{C3380CC4-5D6E-409C-BE32-E72D297353CC}">
              <c16:uniqueId val="{00000000-042F-4D78-BF99-8F825C7129CD}"/>
            </c:ext>
          </c:extLst>
        </c:ser>
        <c:ser>
          <c:idx val="1"/>
          <c:order val="1"/>
          <c:tx>
            <c:strRef>
              <c:f>'16.1.4'!$L$3</c:f>
              <c:strCache>
                <c:ptCount val="1"/>
                <c:pt idx="0">
                  <c:v>Female</c:v>
                </c:pt>
              </c:strCache>
            </c:strRef>
          </c:tx>
          <c:spPr>
            <a:solidFill>
              <a:schemeClr val="accent2"/>
            </a:solidFill>
            <a:ln>
              <a:noFill/>
            </a:ln>
            <a:effectLst/>
          </c:spPr>
          <c:invertIfNegative val="0"/>
          <c:cat>
            <c:strRef>
              <c:f>'16.1.4'!$J$4:$J$7</c:f>
              <c:strCache>
                <c:ptCount val="4"/>
                <c:pt idx="0">
                  <c:v>Very Safe</c:v>
                </c:pt>
                <c:pt idx="1">
                  <c:v>Somewhat Safe</c:v>
                </c:pt>
                <c:pt idx="2">
                  <c:v>Somewhat Unsafe</c:v>
                </c:pt>
                <c:pt idx="3">
                  <c:v>Very Unsafe</c:v>
                </c:pt>
              </c:strCache>
            </c:strRef>
          </c:cat>
          <c:val>
            <c:numRef>
              <c:f>'16.1.4'!$L$4:$L$7</c:f>
              <c:numCache>
                <c:formatCode>General</c:formatCode>
                <c:ptCount val="4"/>
                <c:pt idx="0">
                  <c:v>859</c:v>
                </c:pt>
                <c:pt idx="1">
                  <c:v>1376</c:v>
                </c:pt>
                <c:pt idx="2">
                  <c:v>666</c:v>
                </c:pt>
                <c:pt idx="3">
                  <c:v>546</c:v>
                </c:pt>
              </c:numCache>
            </c:numRef>
          </c:val>
          <c:extLst>
            <c:ext xmlns:c16="http://schemas.microsoft.com/office/drawing/2014/chart" uri="{C3380CC4-5D6E-409C-BE32-E72D297353CC}">
              <c16:uniqueId val="{00000001-042F-4D78-BF99-8F825C7129CD}"/>
            </c:ext>
          </c:extLst>
        </c:ser>
        <c:dLbls>
          <c:showLegendKey val="0"/>
          <c:showVal val="0"/>
          <c:showCatName val="0"/>
          <c:showSerName val="0"/>
          <c:showPercent val="0"/>
          <c:showBubbleSize val="0"/>
        </c:dLbls>
        <c:gapWidth val="219"/>
        <c:overlap val="-27"/>
        <c:axId val="1329938320"/>
        <c:axId val="1329938800"/>
      </c:barChart>
      <c:catAx>
        <c:axId val="132993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29938800"/>
        <c:crosses val="autoZero"/>
        <c:auto val="1"/>
        <c:lblAlgn val="ctr"/>
        <c:lblOffset val="100"/>
        <c:noMultiLvlLbl val="0"/>
      </c:catAx>
      <c:valAx>
        <c:axId val="1329938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Count</a:t>
                </a:r>
                <a:r>
                  <a:rPr lang="nl-NL" baseline="0"/>
                  <a:t> of Persons</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29938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'16.5.1'!$P$5</c:f>
              <c:strCache>
                <c:ptCount val="1"/>
                <c:pt idx="0">
                  <c:v>Men</c:v>
                </c:pt>
              </c:strCache>
            </c:strRef>
          </c:tx>
          <c:spPr>
            <a:solidFill>
              <a:schemeClr val="accent1"/>
            </a:solidFill>
            <a:ln>
              <a:noFill/>
            </a:ln>
            <a:effectLst/>
          </c:spPr>
          <c:invertIfNegative val="0"/>
          <c:cat>
            <c:strRef>
              <c:f>'16.5.1'!$O$6:$O$13</c:f>
              <c:strCache>
                <c:ptCount val="8"/>
                <c:pt idx="0">
                  <c:v>By a police officer</c:v>
                </c:pt>
                <c:pt idx="1">
                  <c:v>By a public employee</c:v>
                </c:pt>
                <c:pt idx="2">
                  <c:v>By a soldier</c:v>
                </c:pt>
                <c:pt idx="3">
                  <c:v>To Process a document in Municipal Government</c:v>
                </c:pt>
                <c:pt idx="4">
                  <c:v>At work</c:v>
                </c:pt>
                <c:pt idx="5">
                  <c:v>To courts</c:v>
                </c:pt>
                <c:pt idx="6">
                  <c:v>Public Health Services</c:v>
                </c:pt>
                <c:pt idx="7">
                  <c:v>At school</c:v>
                </c:pt>
              </c:strCache>
            </c:strRef>
          </c:cat>
          <c:val>
            <c:numRef>
              <c:f>'16.5.1'!$P$6:$P$13</c:f>
              <c:numCache>
                <c:formatCode>General</c:formatCode>
                <c:ptCount val="8"/>
                <c:pt idx="0">
                  <c:v>197</c:v>
                </c:pt>
                <c:pt idx="1">
                  <c:v>196</c:v>
                </c:pt>
                <c:pt idx="2">
                  <c:v>31</c:v>
                </c:pt>
                <c:pt idx="3">
                  <c:v>41</c:v>
                </c:pt>
                <c:pt idx="4">
                  <c:v>80</c:v>
                </c:pt>
                <c:pt idx="5">
                  <c:v>20</c:v>
                </c:pt>
                <c:pt idx="6">
                  <c:v>53</c:v>
                </c:pt>
                <c:pt idx="7">
                  <c:v>15</c:v>
                </c:pt>
              </c:numCache>
            </c:numRef>
          </c:val>
          <c:extLst>
            <c:ext xmlns:c16="http://schemas.microsoft.com/office/drawing/2014/chart" uri="{C3380CC4-5D6E-409C-BE32-E72D297353CC}">
              <c16:uniqueId val="{00000000-BB06-4748-B86A-6D0B08B5C5EF}"/>
            </c:ext>
          </c:extLst>
        </c:ser>
        <c:ser>
          <c:idx val="1"/>
          <c:order val="1"/>
          <c:tx>
            <c:strRef>
              <c:f>'16.5.1'!$Q$5</c:f>
              <c:strCache>
                <c:ptCount val="1"/>
                <c:pt idx="0">
                  <c:v>Women</c:v>
                </c:pt>
              </c:strCache>
            </c:strRef>
          </c:tx>
          <c:spPr>
            <a:solidFill>
              <a:schemeClr val="accent2"/>
            </a:solidFill>
            <a:ln>
              <a:noFill/>
            </a:ln>
            <a:effectLst/>
          </c:spPr>
          <c:invertIfNegative val="0"/>
          <c:cat>
            <c:strRef>
              <c:f>'16.5.1'!$O$6:$O$13</c:f>
              <c:strCache>
                <c:ptCount val="8"/>
                <c:pt idx="0">
                  <c:v>By a police officer</c:v>
                </c:pt>
                <c:pt idx="1">
                  <c:v>By a public employee</c:v>
                </c:pt>
                <c:pt idx="2">
                  <c:v>By a soldier</c:v>
                </c:pt>
                <c:pt idx="3">
                  <c:v>To Process a document in Municipal Government</c:v>
                </c:pt>
                <c:pt idx="4">
                  <c:v>At work</c:v>
                </c:pt>
                <c:pt idx="5">
                  <c:v>To courts</c:v>
                </c:pt>
                <c:pt idx="6">
                  <c:v>Public Health Services</c:v>
                </c:pt>
                <c:pt idx="7">
                  <c:v>At school</c:v>
                </c:pt>
              </c:strCache>
            </c:strRef>
          </c:cat>
          <c:val>
            <c:numRef>
              <c:f>'16.5.1'!$Q$6:$Q$13</c:f>
              <c:numCache>
                <c:formatCode>General</c:formatCode>
                <c:ptCount val="8"/>
                <c:pt idx="0">
                  <c:v>67</c:v>
                </c:pt>
                <c:pt idx="1">
                  <c:v>100</c:v>
                </c:pt>
                <c:pt idx="2">
                  <c:v>8</c:v>
                </c:pt>
                <c:pt idx="3">
                  <c:v>40</c:v>
                </c:pt>
                <c:pt idx="4">
                  <c:v>24</c:v>
                </c:pt>
                <c:pt idx="5">
                  <c:v>10</c:v>
                </c:pt>
                <c:pt idx="6">
                  <c:v>57</c:v>
                </c:pt>
                <c:pt idx="7">
                  <c:v>26</c:v>
                </c:pt>
              </c:numCache>
            </c:numRef>
          </c:val>
          <c:extLst>
            <c:ext xmlns:c16="http://schemas.microsoft.com/office/drawing/2014/chart" uri="{C3380CC4-5D6E-409C-BE32-E72D297353CC}">
              <c16:uniqueId val="{00000001-BB06-4748-B86A-6D0B08B5C5EF}"/>
            </c:ext>
          </c:extLst>
        </c:ser>
        <c:dLbls>
          <c:showLegendKey val="0"/>
          <c:showVal val="0"/>
          <c:showCatName val="0"/>
          <c:showSerName val="0"/>
          <c:showPercent val="0"/>
          <c:showBubbleSize val="0"/>
        </c:dLbls>
        <c:gapWidth val="182"/>
        <c:axId val="1329939760"/>
        <c:axId val="1329937360"/>
      </c:barChart>
      <c:catAx>
        <c:axId val="1329939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29937360"/>
        <c:crosses val="autoZero"/>
        <c:auto val="1"/>
        <c:lblAlgn val="ctr"/>
        <c:lblOffset val="100"/>
        <c:noMultiLvlLbl val="0"/>
      </c:catAx>
      <c:valAx>
        <c:axId val="1329937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29939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3.emf"/></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6.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_rels/drawing7.xml.rels><?xml version="1.0" encoding="UTF-8" standalone="yes"?>
<Relationships xmlns="http://schemas.openxmlformats.org/package/2006/relationships"><Relationship Id="rId1" Type="http://schemas.openxmlformats.org/officeDocument/2006/relationships/image" Target="../media/image30.emf"/></Relationships>
</file>

<file path=xl/drawings/_rels/drawing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21.png"/><Relationship Id="rId18" Type="http://schemas.openxmlformats.org/officeDocument/2006/relationships/image" Target="../media/image14.png"/><Relationship Id="rId3" Type="http://schemas.openxmlformats.org/officeDocument/2006/relationships/image" Target="../media/image4.png"/><Relationship Id="rId21" Type="http://schemas.openxmlformats.org/officeDocument/2006/relationships/image" Target="../media/image17.png"/><Relationship Id="rId7" Type="http://schemas.openxmlformats.org/officeDocument/2006/relationships/image" Target="../media/image8.png"/><Relationship Id="rId12" Type="http://schemas.openxmlformats.org/officeDocument/2006/relationships/image" Target="../media/image20.png"/><Relationship Id="rId17" Type="http://schemas.openxmlformats.org/officeDocument/2006/relationships/image" Target="../media/image22.png"/><Relationship Id="rId25" Type="http://schemas.openxmlformats.org/officeDocument/2006/relationships/image" Target="../media/image1.png"/><Relationship Id="rId2" Type="http://schemas.openxmlformats.org/officeDocument/2006/relationships/image" Target="../media/image3.png"/><Relationship Id="rId16" Type="http://schemas.openxmlformats.org/officeDocument/2006/relationships/image" Target="../media/image13.png"/><Relationship Id="rId20" Type="http://schemas.openxmlformats.org/officeDocument/2006/relationships/image" Target="../media/image16.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1.png"/><Relationship Id="rId24" Type="http://schemas.openxmlformats.org/officeDocument/2006/relationships/image" Target="../media/image34.png"/><Relationship Id="rId5" Type="http://schemas.openxmlformats.org/officeDocument/2006/relationships/image" Target="../media/image6.png"/><Relationship Id="rId15" Type="http://schemas.openxmlformats.org/officeDocument/2006/relationships/image" Target="../media/image12.png"/><Relationship Id="rId23" Type="http://schemas.openxmlformats.org/officeDocument/2006/relationships/image" Target="../media/image19.png"/><Relationship Id="rId10" Type="http://schemas.openxmlformats.org/officeDocument/2006/relationships/image" Target="../media/image32.png"/><Relationship Id="rId19" Type="http://schemas.openxmlformats.org/officeDocument/2006/relationships/image" Target="../media/image1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33.png"/><Relationship Id="rId22"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816428</xdr:colOff>
      <xdr:row>97</xdr:row>
      <xdr:rowOff>231323</xdr:rowOff>
    </xdr:from>
    <xdr:to>
      <xdr:col>7</xdr:col>
      <xdr:colOff>672887</xdr:colOff>
      <xdr:row>117</xdr:row>
      <xdr:rowOff>24466</xdr:rowOff>
    </xdr:to>
    <xdr:pic>
      <xdr:nvPicPr>
        <xdr:cNvPr id="3" name="Picture 2">
          <a:extLst>
            <a:ext uri="{FF2B5EF4-FFF2-40B4-BE49-F238E27FC236}">
              <a16:creationId xmlns:a16="http://schemas.microsoft.com/office/drawing/2014/main" id="{33DD8910-7899-459F-AEE1-D15219CA63E6}"/>
            </a:ext>
          </a:extLst>
        </xdr:cNvPr>
        <xdr:cNvPicPr>
          <a:picLocks noChangeAspect="1"/>
        </xdr:cNvPicPr>
      </xdr:nvPicPr>
      <xdr:blipFill>
        <a:blip xmlns:r="http://schemas.openxmlformats.org/officeDocument/2006/relationships" r:embed="rId1"/>
        <a:stretch>
          <a:fillRect/>
        </a:stretch>
      </xdr:blipFill>
      <xdr:spPr>
        <a:xfrm>
          <a:off x="1496785" y="31677430"/>
          <a:ext cx="5843602" cy="4365143"/>
        </a:xfrm>
        <a:prstGeom prst="rect">
          <a:avLst/>
        </a:prstGeom>
      </xdr:spPr>
    </xdr:pic>
    <xdr:clientData/>
  </xdr:twoCellAnchor>
  <xdr:twoCellAnchor editAs="oneCell">
    <xdr:from>
      <xdr:col>0</xdr:col>
      <xdr:colOff>639536</xdr:colOff>
      <xdr:row>118</xdr:row>
      <xdr:rowOff>13607</xdr:rowOff>
    </xdr:from>
    <xdr:to>
      <xdr:col>9</xdr:col>
      <xdr:colOff>371387</xdr:colOff>
      <xdr:row>143</xdr:row>
      <xdr:rowOff>129564</xdr:rowOff>
    </xdr:to>
    <xdr:pic>
      <xdr:nvPicPr>
        <xdr:cNvPr id="4" name="Picture 3">
          <a:extLst>
            <a:ext uri="{FF2B5EF4-FFF2-40B4-BE49-F238E27FC236}">
              <a16:creationId xmlns:a16="http://schemas.microsoft.com/office/drawing/2014/main" id="{89015071-5F66-4881-8A72-5F12B89E22AF}"/>
            </a:ext>
          </a:extLst>
        </xdr:cNvPr>
        <xdr:cNvPicPr>
          <a:picLocks noChangeAspect="1"/>
        </xdr:cNvPicPr>
      </xdr:nvPicPr>
      <xdr:blipFill>
        <a:blip xmlns:r="http://schemas.openxmlformats.org/officeDocument/2006/relationships" r:embed="rId2"/>
        <a:stretch>
          <a:fillRect/>
        </a:stretch>
      </xdr:blipFill>
      <xdr:spPr>
        <a:xfrm>
          <a:off x="639536" y="36235821"/>
          <a:ext cx="9039137" cy="5218636"/>
        </a:xfrm>
        <a:prstGeom prst="rect">
          <a:avLst/>
        </a:prstGeom>
      </xdr:spPr>
    </xdr:pic>
    <xdr:clientData/>
  </xdr:twoCellAnchor>
  <xdr:twoCellAnchor editAs="oneCell">
    <xdr:from>
      <xdr:col>1</xdr:col>
      <xdr:colOff>670035</xdr:colOff>
      <xdr:row>148</xdr:row>
      <xdr:rowOff>165537</xdr:rowOff>
    </xdr:from>
    <xdr:to>
      <xdr:col>9</xdr:col>
      <xdr:colOff>793247</xdr:colOff>
      <xdr:row>176</xdr:row>
      <xdr:rowOff>192551</xdr:rowOff>
    </xdr:to>
    <xdr:pic>
      <xdr:nvPicPr>
        <xdr:cNvPr id="5" name="Picture 4">
          <a:extLst>
            <a:ext uri="{FF2B5EF4-FFF2-40B4-BE49-F238E27FC236}">
              <a16:creationId xmlns:a16="http://schemas.microsoft.com/office/drawing/2014/main" id="{E3C27C5C-E17D-4D9A-97C2-4F05783A9F9C}"/>
            </a:ext>
          </a:extLst>
        </xdr:cNvPr>
        <xdr:cNvPicPr>
          <a:picLocks noChangeAspect="1"/>
        </xdr:cNvPicPr>
      </xdr:nvPicPr>
      <xdr:blipFill>
        <a:blip xmlns:r="http://schemas.openxmlformats.org/officeDocument/2006/relationships" r:embed="rId3"/>
        <a:stretch>
          <a:fillRect/>
        </a:stretch>
      </xdr:blipFill>
      <xdr:spPr>
        <a:xfrm>
          <a:off x="1340595" y="40871577"/>
          <a:ext cx="8687004" cy="5574374"/>
        </a:xfrm>
        <a:prstGeom prst="rect">
          <a:avLst/>
        </a:prstGeom>
      </xdr:spPr>
    </xdr:pic>
    <xdr:clientData/>
  </xdr:twoCellAnchor>
  <xdr:twoCellAnchor editAs="oneCell">
    <xdr:from>
      <xdr:col>1</xdr:col>
      <xdr:colOff>670035</xdr:colOff>
      <xdr:row>183</xdr:row>
      <xdr:rowOff>181303</xdr:rowOff>
    </xdr:from>
    <xdr:to>
      <xdr:col>9</xdr:col>
      <xdr:colOff>536103</xdr:colOff>
      <xdr:row>211</xdr:row>
      <xdr:rowOff>5557</xdr:rowOff>
    </xdr:to>
    <xdr:pic>
      <xdr:nvPicPr>
        <xdr:cNvPr id="6" name="Picture 5">
          <a:extLst>
            <a:ext uri="{FF2B5EF4-FFF2-40B4-BE49-F238E27FC236}">
              <a16:creationId xmlns:a16="http://schemas.microsoft.com/office/drawing/2014/main" id="{10323517-DF52-4AB5-9145-A0A49C76ADB1}"/>
            </a:ext>
          </a:extLst>
        </xdr:cNvPr>
        <xdr:cNvPicPr>
          <a:picLocks noChangeAspect="1"/>
        </xdr:cNvPicPr>
      </xdr:nvPicPr>
      <xdr:blipFill>
        <a:blip xmlns:r="http://schemas.openxmlformats.org/officeDocument/2006/relationships" r:embed="rId4"/>
        <a:stretch>
          <a:fillRect/>
        </a:stretch>
      </xdr:blipFill>
      <xdr:spPr>
        <a:xfrm>
          <a:off x="1340595" y="47821543"/>
          <a:ext cx="8439385" cy="5377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671514</xdr:colOff>
      <xdr:row>1</xdr:row>
      <xdr:rowOff>35718</xdr:rowOff>
    </xdr:from>
    <xdr:to>
      <xdr:col>8</xdr:col>
      <xdr:colOff>550070</xdr:colOff>
      <xdr:row>7</xdr:row>
      <xdr:rowOff>200025</xdr:rowOff>
    </xdr:to>
    <xdr:graphicFrame macro="">
      <xdr:nvGraphicFramePr>
        <xdr:cNvPr id="2" name="Chart 1">
          <a:extLst>
            <a:ext uri="{FF2B5EF4-FFF2-40B4-BE49-F238E27FC236}">
              <a16:creationId xmlns:a16="http://schemas.microsoft.com/office/drawing/2014/main" id="{EAD47A67-D1AC-E514-B75A-E4374F34E1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7</xdr:col>
      <xdr:colOff>1912948</xdr:colOff>
      <xdr:row>54</xdr:row>
      <xdr:rowOff>141630</xdr:rowOff>
    </xdr:to>
    <xdr:pic>
      <xdr:nvPicPr>
        <xdr:cNvPr id="2" name="Picture 1">
          <a:extLst>
            <a:ext uri="{FF2B5EF4-FFF2-40B4-BE49-F238E27FC236}">
              <a16:creationId xmlns:a16="http://schemas.microsoft.com/office/drawing/2014/main" id="{6AECFA2A-DDC9-44CF-87C4-909E82FB31DC}"/>
            </a:ext>
          </a:extLst>
        </xdr:cNvPr>
        <xdr:cNvPicPr>
          <a:picLocks noChangeAspect="1"/>
        </xdr:cNvPicPr>
      </xdr:nvPicPr>
      <xdr:blipFill>
        <a:blip xmlns:r="http://schemas.openxmlformats.org/officeDocument/2006/relationships" r:embed="rId1"/>
        <a:stretch>
          <a:fillRect/>
        </a:stretch>
      </xdr:blipFill>
      <xdr:spPr>
        <a:xfrm>
          <a:off x="4465320" y="7132320"/>
          <a:ext cx="8716936" cy="5734709"/>
        </a:xfrm>
        <a:prstGeom prst="rect">
          <a:avLst/>
        </a:prstGeom>
      </xdr:spPr>
    </xdr:pic>
    <xdr:clientData/>
  </xdr:twoCellAnchor>
  <xdr:twoCellAnchor editAs="oneCell">
    <xdr:from>
      <xdr:col>1</xdr:col>
      <xdr:colOff>0</xdr:colOff>
      <xdr:row>52</xdr:row>
      <xdr:rowOff>54269</xdr:rowOff>
    </xdr:from>
    <xdr:to>
      <xdr:col>7</xdr:col>
      <xdr:colOff>2013900</xdr:colOff>
      <xdr:row>74</xdr:row>
      <xdr:rowOff>93061</xdr:rowOff>
    </xdr:to>
    <xdr:pic>
      <xdr:nvPicPr>
        <xdr:cNvPr id="3" name="Picture 2">
          <a:extLst>
            <a:ext uri="{FF2B5EF4-FFF2-40B4-BE49-F238E27FC236}">
              <a16:creationId xmlns:a16="http://schemas.microsoft.com/office/drawing/2014/main" id="{FD93F099-54BE-4866-9A44-5656A39ABA27}"/>
            </a:ext>
          </a:extLst>
        </xdr:cNvPr>
        <xdr:cNvPicPr>
          <a:picLocks noChangeAspect="1"/>
        </xdr:cNvPicPr>
      </xdr:nvPicPr>
      <xdr:blipFill>
        <a:blip xmlns:r="http://schemas.openxmlformats.org/officeDocument/2006/relationships" r:embed="rId2"/>
        <a:stretch>
          <a:fillRect/>
        </a:stretch>
      </xdr:blipFill>
      <xdr:spPr>
        <a:xfrm>
          <a:off x="4465320" y="13572149"/>
          <a:ext cx="8821698" cy="4397433"/>
        </a:xfrm>
        <a:prstGeom prst="rect">
          <a:avLst/>
        </a:prstGeom>
      </xdr:spPr>
    </xdr:pic>
    <xdr:clientData/>
  </xdr:twoCellAnchor>
  <xdr:twoCellAnchor editAs="oneCell">
    <xdr:from>
      <xdr:col>1</xdr:col>
      <xdr:colOff>0</xdr:colOff>
      <xdr:row>77</xdr:row>
      <xdr:rowOff>175074</xdr:rowOff>
    </xdr:from>
    <xdr:to>
      <xdr:col>7</xdr:col>
      <xdr:colOff>1852523</xdr:colOff>
      <xdr:row>104</xdr:row>
      <xdr:rowOff>32320</xdr:rowOff>
    </xdr:to>
    <xdr:pic>
      <xdr:nvPicPr>
        <xdr:cNvPr id="4" name="Picture 3">
          <a:extLst>
            <a:ext uri="{FF2B5EF4-FFF2-40B4-BE49-F238E27FC236}">
              <a16:creationId xmlns:a16="http://schemas.microsoft.com/office/drawing/2014/main" id="{F0CAA3BA-C807-4F11-8842-D347BA056608}"/>
            </a:ext>
          </a:extLst>
        </xdr:cNvPr>
        <xdr:cNvPicPr>
          <a:picLocks noChangeAspect="1"/>
        </xdr:cNvPicPr>
      </xdr:nvPicPr>
      <xdr:blipFill>
        <a:blip xmlns:r="http://schemas.openxmlformats.org/officeDocument/2006/relationships" r:embed="rId3"/>
        <a:stretch>
          <a:fillRect/>
        </a:stretch>
      </xdr:blipFill>
      <xdr:spPr>
        <a:xfrm>
          <a:off x="4465320" y="18645954"/>
          <a:ext cx="8656511" cy="5206487"/>
        </a:xfrm>
        <a:prstGeom prst="rect">
          <a:avLst/>
        </a:prstGeom>
      </xdr:spPr>
    </xdr:pic>
    <xdr:clientData/>
  </xdr:twoCellAnchor>
  <xdr:twoCellAnchor editAs="oneCell">
    <xdr:from>
      <xdr:col>1</xdr:col>
      <xdr:colOff>0</xdr:colOff>
      <xdr:row>107</xdr:row>
      <xdr:rowOff>195146</xdr:rowOff>
    </xdr:from>
    <xdr:to>
      <xdr:col>7</xdr:col>
      <xdr:colOff>1654316</xdr:colOff>
      <xdr:row>135</xdr:row>
      <xdr:rowOff>20825</xdr:rowOff>
    </xdr:to>
    <xdr:pic>
      <xdr:nvPicPr>
        <xdr:cNvPr id="11" name="Picture 10">
          <a:extLst>
            <a:ext uri="{FF2B5EF4-FFF2-40B4-BE49-F238E27FC236}">
              <a16:creationId xmlns:a16="http://schemas.microsoft.com/office/drawing/2014/main" id="{046F46CE-A278-4FC7-8607-FB1C76F0B72D}"/>
            </a:ext>
          </a:extLst>
        </xdr:cNvPr>
        <xdr:cNvPicPr>
          <a:picLocks noChangeAspect="1"/>
        </xdr:cNvPicPr>
      </xdr:nvPicPr>
      <xdr:blipFill>
        <a:blip xmlns:r="http://schemas.openxmlformats.org/officeDocument/2006/relationships" r:embed="rId4"/>
        <a:stretch>
          <a:fillRect/>
        </a:stretch>
      </xdr:blipFill>
      <xdr:spPr>
        <a:xfrm>
          <a:off x="5134393" y="24609626"/>
          <a:ext cx="8456511" cy="5373040"/>
        </a:xfrm>
        <a:prstGeom prst="rect">
          <a:avLst/>
        </a:prstGeom>
      </xdr:spPr>
    </xdr:pic>
    <xdr:clientData/>
  </xdr:twoCellAnchor>
  <xdr:twoCellAnchor editAs="oneCell">
    <xdr:from>
      <xdr:col>1</xdr:col>
      <xdr:colOff>0</xdr:colOff>
      <xdr:row>138</xdr:row>
      <xdr:rowOff>102963</xdr:rowOff>
    </xdr:from>
    <xdr:to>
      <xdr:col>7</xdr:col>
      <xdr:colOff>1505856</xdr:colOff>
      <xdr:row>164</xdr:row>
      <xdr:rowOff>107895</xdr:rowOff>
    </xdr:to>
    <xdr:pic>
      <xdr:nvPicPr>
        <xdr:cNvPr id="12" name="Picture 11">
          <a:extLst>
            <a:ext uri="{FF2B5EF4-FFF2-40B4-BE49-F238E27FC236}">
              <a16:creationId xmlns:a16="http://schemas.microsoft.com/office/drawing/2014/main" id="{2BAAF42D-931C-49FB-A20B-5E256F29B4EE}"/>
            </a:ext>
          </a:extLst>
        </xdr:cNvPr>
        <xdr:cNvPicPr>
          <a:picLocks noChangeAspect="1"/>
        </xdr:cNvPicPr>
      </xdr:nvPicPr>
      <xdr:blipFill>
        <a:blip xmlns:r="http://schemas.openxmlformats.org/officeDocument/2006/relationships" r:embed="rId5"/>
        <a:stretch>
          <a:fillRect/>
        </a:stretch>
      </xdr:blipFill>
      <xdr:spPr>
        <a:xfrm>
          <a:off x="5134393" y="30659163"/>
          <a:ext cx="8313654" cy="5520541"/>
        </a:xfrm>
        <a:prstGeom prst="rect">
          <a:avLst/>
        </a:prstGeom>
      </xdr:spPr>
    </xdr:pic>
    <xdr:clientData/>
  </xdr:twoCellAnchor>
  <xdr:twoCellAnchor editAs="oneCell">
    <xdr:from>
      <xdr:col>1</xdr:col>
      <xdr:colOff>0</xdr:colOff>
      <xdr:row>171</xdr:row>
      <xdr:rowOff>4832</xdr:rowOff>
    </xdr:from>
    <xdr:to>
      <xdr:col>7</xdr:col>
      <xdr:colOff>1401094</xdr:colOff>
      <xdr:row>194</xdr:row>
      <xdr:rowOff>193727</xdr:rowOff>
    </xdr:to>
    <xdr:pic>
      <xdr:nvPicPr>
        <xdr:cNvPr id="13" name="Picture 12">
          <a:extLst>
            <a:ext uri="{FF2B5EF4-FFF2-40B4-BE49-F238E27FC236}">
              <a16:creationId xmlns:a16="http://schemas.microsoft.com/office/drawing/2014/main" id="{8E397786-0204-4619-85E5-1DD1E62CA332}"/>
            </a:ext>
          </a:extLst>
        </xdr:cNvPr>
        <xdr:cNvPicPr>
          <a:picLocks noChangeAspect="1"/>
        </xdr:cNvPicPr>
      </xdr:nvPicPr>
      <xdr:blipFill>
        <a:blip xmlns:r="http://schemas.openxmlformats.org/officeDocument/2006/relationships" r:embed="rId6"/>
        <a:stretch>
          <a:fillRect/>
        </a:stretch>
      </xdr:blipFill>
      <xdr:spPr>
        <a:xfrm>
          <a:off x="5134393" y="37098992"/>
          <a:ext cx="8208892" cy="5411135"/>
        </a:xfrm>
        <a:prstGeom prst="rect">
          <a:avLst/>
        </a:prstGeom>
      </xdr:spPr>
    </xdr:pic>
    <xdr:clientData/>
  </xdr:twoCellAnchor>
  <xdr:twoCellAnchor editAs="oneCell">
    <xdr:from>
      <xdr:col>1</xdr:col>
      <xdr:colOff>667587</xdr:colOff>
      <xdr:row>265</xdr:row>
      <xdr:rowOff>115601</xdr:rowOff>
    </xdr:from>
    <xdr:to>
      <xdr:col>6</xdr:col>
      <xdr:colOff>395645</xdr:colOff>
      <xdr:row>303</xdr:row>
      <xdr:rowOff>182604</xdr:rowOff>
    </xdr:to>
    <xdr:pic>
      <xdr:nvPicPr>
        <xdr:cNvPr id="15" name="Picture 14">
          <a:extLst>
            <a:ext uri="{FF2B5EF4-FFF2-40B4-BE49-F238E27FC236}">
              <a16:creationId xmlns:a16="http://schemas.microsoft.com/office/drawing/2014/main" id="{C8025268-6CDD-4238-B68D-F5692B9AE303}"/>
            </a:ext>
          </a:extLst>
        </xdr:cNvPr>
        <xdr:cNvPicPr>
          <a:picLocks noChangeAspect="1"/>
        </xdr:cNvPicPr>
      </xdr:nvPicPr>
      <xdr:blipFill>
        <a:blip xmlns:r="http://schemas.openxmlformats.org/officeDocument/2006/relationships" r:embed="rId7"/>
        <a:stretch>
          <a:fillRect/>
        </a:stretch>
      </xdr:blipFill>
      <xdr:spPr>
        <a:xfrm>
          <a:off x="5803467" y="55833041"/>
          <a:ext cx="5853866" cy="7595562"/>
        </a:xfrm>
        <a:prstGeom prst="rect">
          <a:avLst/>
        </a:prstGeom>
      </xdr:spPr>
    </xdr:pic>
    <xdr:clientData/>
  </xdr:twoCellAnchor>
  <xdr:twoCellAnchor editAs="oneCell">
    <xdr:from>
      <xdr:col>1</xdr:col>
      <xdr:colOff>476250</xdr:colOff>
      <xdr:row>307</xdr:row>
      <xdr:rowOff>164031</xdr:rowOff>
    </xdr:from>
    <xdr:to>
      <xdr:col>5</xdr:col>
      <xdr:colOff>194483</xdr:colOff>
      <xdr:row>323</xdr:row>
      <xdr:rowOff>26396</xdr:rowOff>
    </xdr:to>
    <xdr:pic>
      <xdr:nvPicPr>
        <xdr:cNvPr id="18" name="Picture 17">
          <a:extLst>
            <a:ext uri="{FF2B5EF4-FFF2-40B4-BE49-F238E27FC236}">
              <a16:creationId xmlns:a16="http://schemas.microsoft.com/office/drawing/2014/main" id="{DCED0D58-D998-4EBC-9AB0-6C7E95B645C3}"/>
            </a:ext>
          </a:extLst>
        </xdr:cNvPr>
        <xdr:cNvPicPr>
          <a:picLocks noChangeAspect="1"/>
        </xdr:cNvPicPr>
      </xdr:nvPicPr>
      <xdr:blipFill>
        <a:blip xmlns:r="http://schemas.openxmlformats.org/officeDocument/2006/relationships" r:embed="rId8"/>
        <a:stretch>
          <a:fillRect/>
        </a:stretch>
      </xdr:blipFill>
      <xdr:spPr>
        <a:xfrm>
          <a:off x="1143000" y="65696031"/>
          <a:ext cx="5134783" cy="4005740"/>
        </a:xfrm>
        <a:prstGeom prst="rect">
          <a:avLst/>
        </a:prstGeom>
      </xdr:spPr>
    </xdr:pic>
    <xdr:clientData/>
  </xdr:twoCellAnchor>
  <xdr:twoCellAnchor editAs="oneCell">
    <xdr:from>
      <xdr:col>1</xdr:col>
      <xdr:colOff>0</xdr:colOff>
      <xdr:row>333</xdr:row>
      <xdr:rowOff>108539</xdr:rowOff>
    </xdr:from>
    <xdr:to>
      <xdr:col>7</xdr:col>
      <xdr:colOff>1039718</xdr:colOff>
      <xdr:row>371</xdr:row>
      <xdr:rowOff>115580</xdr:rowOff>
    </xdr:to>
    <xdr:pic>
      <xdr:nvPicPr>
        <xdr:cNvPr id="19" name="Picture 18">
          <a:extLst>
            <a:ext uri="{FF2B5EF4-FFF2-40B4-BE49-F238E27FC236}">
              <a16:creationId xmlns:a16="http://schemas.microsoft.com/office/drawing/2014/main" id="{92E313CE-AED4-44D1-802E-D18F78A428A1}"/>
            </a:ext>
          </a:extLst>
        </xdr:cNvPr>
        <xdr:cNvPicPr>
          <a:picLocks noChangeAspect="1"/>
        </xdr:cNvPicPr>
      </xdr:nvPicPr>
      <xdr:blipFill>
        <a:blip xmlns:r="http://schemas.openxmlformats.org/officeDocument/2006/relationships" r:embed="rId9"/>
        <a:stretch>
          <a:fillRect/>
        </a:stretch>
      </xdr:blipFill>
      <xdr:spPr>
        <a:xfrm>
          <a:off x="5134393" y="69298139"/>
          <a:ext cx="7843706" cy="7900091"/>
        </a:xfrm>
        <a:prstGeom prst="rect">
          <a:avLst/>
        </a:prstGeom>
      </xdr:spPr>
    </xdr:pic>
    <xdr:clientData/>
  </xdr:twoCellAnchor>
  <xdr:twoCellAnchor editAs="oneCell">
    <xdr:from>
      <xdr:col>1</xdr:col>
      <xdr:colOff>0</xdr:colOff>
      <xdr:row>377</xdr:row>
      <xdr:rowOff>172844</xdr:rowOff>
    </xdr:from>
    <xdr:to>
      <xdr:col>5</xdr:col>
      <xdr:colOff>480684</xdr:colOff>
      <xdr:row>417</xdr:row>
      <xdr:rowOff>71947</xdr:rowOff>
    </xdr:to>
    <xdr:pic>
      <xdr:nvPicPr>
        <xdr:cNvPr id="21" name="Picture 20">
          <a:extLst>
            <a:ext uri="{FF2B5EF4-FFF2-40B4-BE49-F238E27FC236}">
              <a16:creationId xmlns:a16="http://schemas.microsoft.com/office/drawing/2014/main" id="{8BA38E18-28B2-4E72-80A9-01E77A5C1796}"/>
            </a:ext>
          </a:extLst>
        </xdr:cNvPr>
        <xdr:cNvPicPr>
          <a:picLocks noChangeAspect="1"/>
        </xdr:cNvPicPr>
      </xdr:nvPicPr>
      <xdr:blipFill>
        <a:blip xmlns:r="http://schemas.openxmlformats.org/officeDocument/2006/relationships" r:embed="rId10"/>
        <a:stretch>
          <a:fillRect/>
        </a:stretch>
      </xdr:blipFill>
      <xdr:spPr>
        <a:xfrm>
          <a:off x="5134393" y="78079724"/>
          <a:ext cx="5938621" cy="7823903"/>
        </a:xfrm>
        <a:prstGeom prst="rect">
          <a:avLst/>
        </a:prstGeom>
      </xdr:spPr>
    </xdr:pic>
    <xdr:clientData/>
  </xdr:twoCellAnchor>
  <xdr:twoCellAnchor editAs="oneCell">
    <xdr:from>
      <xdr:col>1</xdr:col>
      <xdr:colOff>666100</xdr:colOff>
      <xdr:row>225</xdr:row>
      <xdr:rowOff>28595</xdr:rowOff>
    </xdr:from>
    <xdr:to>
      <xdr:col>5</xdr:col>
      <xdr:colOff>425450</xdr:colOff>
      <xdr:row>263</xdr:row>
      <xdr:rowOff>175021</xdr:rowOff>
    </xdr:to>
    <xdr:pic>
      <xdr:nvPicPr>
        <xdr:cNvPr id="22" name="Picture 21">
          <a:extLst>
            <a:ext uri="{FF2B5EF4-FFF2-40B4-BE49-F238E27FC236}">
              <a16:creationId xmlns:a16="http://schemas.microsoft.com/office/drawing/2014/main" id="{4E124F2B-3806-43A4-AB79-6961F794FADF}"/>
            </a:ext>
          </a:extLst>
        </xdr:cNvPr>
        <xdr:cNvPicPr>
          <a:picLocks noChangeAspect="1"/>
        </xdr:cNvPicPr>
      </xdr:nvPicPr>
      <xdr:blipFill>
        <a:blip xmlns:r="http://schemas.openxmlformats.org/officeDocument/2006/relationships" r:embed="rId11"/>
        <a:stretch>
          <a:fillRect/>
        </a:stretch>
      </xdr:blipFill>
      <xdr:spPr>
        <a:xfrm>
          <a:off x="1332850" y="48637845"/>
          <a:ext cx="5175900" cy="7988676"/>
        </a:xfrm>
        <a:prstGeom prst="rect">
          <a:avLst/>
        </a:prstGeom>
      </xdr:spPr>
    </xdr:pic>
    <xdr:clientData/>
  </xdr:twoCellAnchor>
  <xdr:twoCellAnchor editAs="oneCell">
    <xdr:from>
      <xdr:col>9</xdr:col>
      <xdr:colOff>185420</xdr:colOff>
      <xdr:row>195</xdr:row>
      <xdr:rowOff>120697</xdr:rowOff>
    </xdr:from>
    <xdr:to>
      <xdr:col>19</xdr:col>
      <xdr:colOff>400760</xdr:colOff>
      <xdr:row>228</xdr:row>
      <xdr:rowOff>25823</xdr:rowOff>
    </xdr:to>
    <xdr:pic>
      <xdr:nvPicPr>
        <xdr:cNvPr id="23" name="Picture 22">
          <a:extLst>
            <a:ext uri="{FF2B5EF4-FFF2-40B4-BE49-F238E27FC236}">
              <a16:creationId xmlns:a16="http://schemas.microsoft.com/office/drawing/2014/main" id="{50C34269-AE64-43B1-9720-D0FF479496E5}"/>
            </a:ext>
          </a:extLst>
        </xdr:cNvPr>
        <xdr:cNvPicPr>
          <a:picLocks noChangeAspect="1"/>
        </xdr:cNvPicPr>
      </xdr:nvPicPr>
      <xdr:blipFill>
        <a:blip xmlns:r="http://schemas.openxmlformats.org/officeDocument/2006/relationships" r:embed="rId12"/>
        <a:stretch>
          <a:fillRect/>
        </a:stretch>
      </xdr:blipFill>
      <xdr:spPr>
        <a:xfrm>
          <a:off x="8630920" y="42538697"/>
          <a:ext cx="7247965" cy="6715501"/>
        </a:xfrm>
        <a:prstGeom prst="rect">
          <a:avLst/>
        </a:prstGeom>
      </xdr:spPr>
    </xdr:pic>
    <xdr:clientData/>
  </xdr:twoCellAnchor>
  <xdr:twoCellAnchor editAs="oneCell">
    <xdr:from>
      <xdr:col>9</xdr:col>
      <xdr:colOff>305616</xdr:colOff>
      <xdr:row>179</xdr:row>
      <xdr:rowOff>44954</xdr:rowOff>
    </xdr:from>
    <xdr:to>
      <xdr:col>19</xdr:col>
      <xdr:colOff>637561</xdr:colOff>
      <xdr:row>191</xdr:row>
      <xdr:rowOff>88494</xdr:rowOff>
    </xdr:to>
    <xdr:pic>
      <xdr:nvPicPr>
        <xdr:cNvPr id="24" name="Picture 23">
          <a:extLst>
            <a:ext uri="{FF2B5EF4-FFF2-40B4-BE49-F238E27FC236}">
              <a16:creationId xmlns:a16="http://schemas.microsoft.com/office/drawing/2014/main" id="{1FEAD176-1492-4142-B1CD-E4171CECC3D0}"/>
            </a:ext>
          </a:extLst>
        </xdr:cNvPr>
        <xdr:cNvPicPr>
          <a:picLocks noChangeAspect="1"/>
        </xdr:cNvPicPr>
      </xdr:nvPicPr>
      <xdr:blipFill>
        <a:blip xmlns:r="http://schemas.openxmlformats.org/officeDocument/2006/relationships" r:embed="rId13"/>
        <a:stretch>
          <a:fillRect/>
        </a:stretch>
      </xdr:blipFill>
      <xdr:spPr>
        <a:xfrm>
          <a:off x="8751116" y="38462454"/>
          <a:ext cx="7364570" cy="3218540"/>
        </a:xfrm>
        <a:prstGeom prst="rect">
          <a:avLst/>
        </a:prstGeom>
      </xdr:spPr>
    </xdr:pic>
    <xdr:clientData/>
  </xdr:twoCellAnchor>
  <xdr:twoCellAnchor editAs="oneCell">
    <xdr:from>
      <xdr:col>10</xdr:col>
      <xdr:colOff>598170</xdr:colOff>
      <xdr:row>138</xdr:row>
      <xdr:rowOff>39463</xdr:rowOff>
    </xdr:from>
    <xdr:to>
      <xdr:col>19</xdr:col>
      <xdr:colOff>286429</xdr:colOff>
      <xdr:row>171</xdr:row>
      <xdr:rowOff>181339</xdr:rowOff>
    </xdr:to>
    <xdr:pic>
      <xdr:nvPicPr>
        <xdr:cNvPr id="25" name="Picture 24">
          <a:extLst>
            <a:ext uri="{FF2B5EF4-FFF2-40B4-BE49-F238E27FC236}">
              <a16:creationId xmlns:a16="http://schemas.microsoft.com/office/drawing/2014/main" id="{0BF2C412-49A3-4BE0-8BA3-179432BE5850}"/>
            </a:ext>
          </a:extLst>
        </xdr:cNvPr>
        <xdr:cNvPicPr>
          <a:picLocks noChangeAspect="1"/>
        </xdr:cNvPicPr>
      </xdr:nvPicPr>
      <xdr:blipFill>
        <a:blip xmlns:r="http://schemas.openxmlformats.org/officeDocument/2006/relationships" r:embed="rId14"/>
        <a:stretch>
          <a:fillRect/>
        </a:stretch>
      </xdr:blipFill>
      <xdr:spPr>
        <a:xfrm>
          <a:off x="9710420" y="29614588"/>
          <a:ext cx="5927134" cy="7333251"/>
        </a:xfrm>
        <a:prstGeom prst="rect">
          <a:avLst/>
        </a:prstGeom>
      </xdr:spPr>
    </xdr:pic>
    <xdr:clientData/>
  </xdr:twoCellAnchor>
  <xdr:twoCellAnchor editAs="oneCell">
    <xdr:from>
      <xdr:col>10</xdr:col>
      <xdr:colOff>661670</xdr:colOff>
      <xdr:row>106</xdr:row>
      <xdr:rowOff>63500</xdr:rowOff>
    </xdr:from>
    <xdr:to>
      <xdr:col>19</xdr:col>
      <xdr:colOff>408976</xdr:colOff>
      <xdr:row>135</xdr:row>
      <xdr:rowOff>90824</xdr:rowOff>
    </xdr:to>
    <xdr:pic>
      <xdr:nvPicPr>
        <xdr:cNvPr id="26" name="Picture 25">
          <a:extLst>
            <a:ext uri="{FF2B5EF4-FFF2-40B4-BE49-F238E27FC236}">
              <a16:creationId xmlns:a16="http://schemas.microsoft.com/office/drawing/2014/main" id="{A2C0FBA7-0E36-439C-9570-8571B65731FD}"/>
            </a:ext>
          </a:extLst>
        </xdr:cNvPr>
        <xdr:cNvPicPr>
          <a:picLocks noChangeAspect="1"/>
        </xdr:cNvPicPr>
      </xdr:nvPicPr>
      <xdr:blipFill>
        <a:blip xmlns:r="http://schemas.openxmlformats.org/officeDocument/2006/relationships" r:embed="rId15"/>
        <a:stretch>
          <a:fillRect/>
        </a:stretch>
      </xdr:blipFill>
      <xdr:spPr>
        <a:xfrm>
          <a:off x="9773920" y="23034625"/>
          <a:ext cx="5986181" cy="6012199"/>
        </a:xfrm>
        <a:prstGeom prst="rect">
          <a:avLst/>
        </a:prstGeom>
      </xdr:spPr>
    </xdr:pic>
    <xdr:clientData/>
  </xdr:twoCellAnchor>
  <xdr:twoCellAnchor editAs="oneCell">
    <xdr:from>
      <xdr:col>1</xdr:col>
      <xdr:colOff>0</xdr:colOff>
      <xdr:row>421</xdr:row>
      <xdr:rowOff>0</xdr:rowOff>
    </xdr:from>
    <xdr:to>
      <xdr:col>5</xdr:col>
      <xdr:colOff>386773</xdr:colOff>
      <xdr:row>434</xdr:row>
      <xdr:rowOff>93081</xdr:rowOff>
    </xdr:to>
    <xdr:pic>
      <xdr:nvPicPr>
        <xdr:cNvPr id="5" name="Picture 4">
          <a:extLst>
            <a:ext uri="{FF2B5EF4-FFF2-40B4-BE49-F238E27FC236}">
              <a16:creationId xmlns:a16="http://schemas.microsoft.com/office/drawing/2014/main" id="{A83FEAA5-16D5-4400-A2DA-8A886C06385F}"/>
            </a:ext>
          </a:extLst>
        </xdr:cNvPr>
        <xdr:cNvPicPr>
          <a:picLocks noChangeAspect="1"/>
        </xdr:cNvPicPr>
      </xdr:nvPicPr>
      <xdr:blipFill>
        <a:blip xmlns:r="http://schemas.openxmlformats.org/officeDocument/2006/relationships" r:embed="rId16"/>
        <a:stretch>
          <a:fillRect/>
        </a:stretch>
      </xdr:blipFill>
      <xdr:spPr>
        <a:xfrm>
          <a:off x="666750" y="89058750"/>
          <a:ext cx="5803323" cy="2775956"/>
        </a:xfrm>
        <a:prstGeom prst="rect">
          <a:avLst/>
        </a:prstGeom>
      </xdr:spPr>
    </xdr:pic>
    <xdr:clientData/>
  </xdr:twoCellAnchor>
  <xdr:twoCellAnchor editAs="oneCell">
    <xdr:from>
      <xdr:col>0</xdr:col>
      <xdr:colOff>323850</xdr:colOff>
      <xdr:row>437</xdr:row>
      <xdr:rowOff>1</xdr:rowOff>
    </xdr:from>
    <xdr:to>
      <xdr:col>7</xdr:col>
      <xdr:colOff>596793</xdr:colOff>
      <xdr:row>459</xdr:row>
      <xdr:rowOff>1469</xdr:rowOff>
    </xdr:to>
    <xdr:pic>
      <xdr:nvPicPr>
        <xdr:cNvPr id="6" name="Picture 5">
          <a:extLst>
            <a:ext uri="{FF2B5EF4-FFF2-40B4-BE49-F238E27FC236}">
              <a16:creationId xmlns:a16="http://schemas.microsoft.com/office/drawing/2014/main" id="{A89DECBB-8FDF-462A-80D6-6BEAFFC9230F}"/>
            </a:ext>
          </a:extLst>
        </xdr:cNvPr>
        <xdr:cNvPicPr>
          <a:picLocks noChangeAspect="1"/>
        </xdr:cNvPicPr>
      </xdr:nvPicPr>
      <xdr:blipFill>
        <a:blip xmlns:r="http://schemas.openxmlformats.org/officeDocument/2006/relationships" r:embed="rId17"/>
        <a:stretch>
          <a:fillRect/>
        </a:stretch>
      </xdr:blipFill>
      <xdr:spPr>
        <a:xfrm rot="5400000">
          <a:off x="1602588" y="93723613"/>
          <a:ext cx="5125918" cy="7683393"/>
        </a:xfrm>
        <a:prstGeom prst="rect">
          <a:avLst/>
        </a:prstGeom>
      </xdr:spPr>
    </xdr:pic>
    <xdr:clientData/>
  </xdr:twoCellAnchor>
  <xdr:twoCellAnchor editAs="oneCell">
    <xdr:from>
      <xdr:col>1</xdr:col>
      <xdr:colOff>0</xdr:colOff>
      <xdr:row>465</xdr:row>
      <xdr:rowOff>0</xdr:rowOff>
    </xdr:from>
    <xdr:to>
      <xdr:col>7</xdr:col>
      <xdr:colOff>1163093</xdr:colOff>
      <xdr:row>501</xdr:row>
      <xdr:rowOff>3334</xdr:rowOff>
    </xdr:to>
    <xdr:pic>
      <xdr:nvPicPr>
        <xdr:cNvPr id="7" name="Picture 6">
          <a:extLst>
            <a:ext uri="{FF2B5EF4-FFF2-40B4-BE49-F238E27FC236}">
              <a16:creationId xmlns:a16="http://schemas.microsoft.com/office/drawing/2014/main" id="{DCBE9A74-234E-42CA-B7F7-580CD41F8991}"/>
            </a:ext>
          </a:extLst>
        </xdr:cNvPr>
        <xdr:cNvPicPr>
          <a:picLocks noChangeAspect="1"/>
        </xdr:cNvPicPr>
      </xdr:nvPicPr>
      <xdr:blipFill>
        <a:blip xmlns:r="http://schemas.openxmlformats.org/officeDocument/2006/relationships" r:embed="rId18"/>
        <a:stretch>
          <a:fillRect/>
        </a:stretch>
      </xdr:blipFill>
      <xdr:spPr>
        <a:xfrm>
          <a:off x="666750" y="97726500"/>
          <a:ext cx="7913143" cy="7639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626052</xdr:colOff>
      <xdr:row>32</xdr:row>
      <xdr:rowOff>6928</xdr:rowOff>
    </xdr:from>
    <xdr:to>
      <xdr:col>22</xdr:col>
      <xdr:colOff>155574</xdr:colOff>
      <xdr:row>188</xdr:row>
      <xdr:rowOff>16453</xdr:rowOff>
    </xdr:to>
    <xdr:pic>
      <xdr:nvPicPr>
        <xdr:cNvPr id="3" name="Picture 2">
          <a:extLst>
            <a:ext uri="{FF2B5EF4-FFF2-40B4-BE49-F238E27FC236}">
              <a16:creationId xmlns:a16="http://schemas.microsoft.com/office/drawing/2014/main" id="{34D7B9B7-49B3-91D0-E133-5E3CF6549D6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8271"/>
        <a:stretch/>
      </xdr:blipFill>
      <xdr:spPr bwMode="auto">
        <a:xfrm>
          <a:off x="17199552" y="8198428"/>
          <a:ext cx="6324022" cy="3220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6800</xdr:colOff>
      <xdr:row>14</xdr:row>
      <xdr:rowOff>2721</xdr:rowOff>
    </xdr:from>
    <xdr:to>
      <xdr:col>22</xdr:col>
      <xdr:colOff>489855</xdr:colOff>
      <xdr:row>29</xdr:row>
      <xdr:rowOff>27214</xdr:rowOff>
    </xdr:to>
    <xdr:graphicFrame macro="">
      <xdr:nvGraphicFramePr>
        <xdr:cNvPr id="11" name="Chart 10">
          <a:extLst>
            <a:ext uri="{FF2B5EF4-FFF2-40B4-BE49-F238E27FC236}">
              <a16:creationId xmlns:a16="http://schemas.microsoft.com/office/drawing/2014/main" id="{5628FF1E-0BA0-D4B4-7F64-64B7A4BC9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492369</xdr:colOff>
      <xdr:row>122</xdr:row>
      <xdr:rowOff>26377</xdr:rowOff>
    </xdr:from>
    <xdr:to>
      <xdr:col>8</xdr:col>
      <xdr:colOff>366828</xdr:colOff>
      <xdr:row>153</xdr:row>
      <xdr:rowOff>59154</xdr:rowOff>
    </xdr:to>
    <xdr:pic>
      <xdr:nvPicPr>
        <xdr:cNvPr id="4" name="Picture 3">
          <a:extLst>
            <a:ext uri="{FF2B5EF4-FFF2-40B4-BE49-F238E27FC236}">
              <a16:creationId xmlns:a16="http://schemas.microsoft.com/office/drawing/2014/main" id="{B188652E-850E-4D4B-8F22-0623AEBC2DC3}"/>
            </a:ext>
          </a:extLst>
        </xdr:cNvPr>
        <xdr:cNvPicPr>
          <a:picLocks noChangeAspect="1"/>
        </xdr:cNvPicPr>
      </xdr:nvPicPr>
      <xdr:blipFill>
        <a:blip xmlns:r="http://schemas.openxmlformats.org/officeDocument/2006/relationships" r:embed="rId1"/>
        <a:stretch>
          <a:fillRect/>
        </a:stretch>
      </xdr:blipFill>
      <xdr:spPr>
        <a:xfrm>
          <a:off x="1163515" y="27619569"/>
          <a:ext cx="5563082" cy="6210838"/>
        </a:xfrm>
        <a:prstGeom prst="rect">
          <a:avLst/>
        </a:prstGeom>
      </xdr:spPr>
    </xdr:pic>
    <xdr:clientData/>
  </xdr:twoCellAnchor>
  <xdr:twoCellAnchor editAs="oneCell">
    <xdr:from>
      <xdr:col>8</xdr:col>
      <xdr:colOff>237824</xdr:colOff>
      <xdr:row>123</xdr:row>
      <xdr:rowOff>76199</xdr:rowOff>
    </xdr:from>
    <xdr:to>
      <xdr:col>16</xdr:col>
      <xdr:colOff>447389</xdr:colOff>
      <xdr:row>151</xdr:row>
      <xdr:rowOff>73816</xdr:rowOff>
    </xdr:to>
    <xdr:pic>
      <xdr:nvPicPr>
        <xdr:cNvPr id="5" name="Picture 4">
          <a:extLst>
            <a:ext uri="{FF2B5EF4-FFF2-40B4-BE49-F238E27FC236}">
              <a16:creationId xmlns:a16="http://schemas.microsoft.com/office/drawing/2014/main" id="{1EEF209C-98D6-37D9-E78E-F888757A4A66}"/>
            </a:ext>
          </a:extLst>
        </xdr:cNvPr>
        <xdr:cNvPicPr>
          <a:picLocks noChangeAspect="1"/>
        </xdr:cNvPicPr>
      </xdr:nvPicPr>
      <xdr:blipFill>
        <a:blip xmlns:r="http://schemas.openxmlformats.org/officeDocument/2006/relationships" r:embed="rId2"/>
        <a:stretch>
          <a:fillRect/>
        </a:stretch>
      </xdr:blipFill>
      <xdr:spPr>
        <a:xfrm>
          <a:off x="6597593" y="27868684"/>
          <a:ext cx="4552965" cy="5577802"/>
        </a:xfrm>
        <a:prstGeom prst="rect">
          <a:avLst/>
        </a:prstGeom>
      </xdr:spPr>
    </xdr:pic>
    <xdr:clientData/>
  </xdr:twoCellAnchor>
  <xdr:twoCellAnchor editAs="oneCell">
    <xdr:from>
      <xdr:col>16</xdr:col>
      <xdr:colOff>512473</xdr:colOff>
      <xdr:row>123</xdr:row>
      <xdr:rowOff>146537</xdr:rowOff>
    </xdr:from>
    <xdr:to>
      <xdr:col>24</xdr:col>
      <xdr:colOff>6390</xdr:colOff>
      <xdr:row>150</xdr:row>
      <xdr:rowOff>69447</xdr:rowOff>
    </xdr:to>
    <xdr:pic>
      <xdr:nvPicPr>
        <xdr:cNvPr id="6" name="Picture 5">
          <a:extLst>
            <a:ext uri="{FF2B5EF4-FFF2-40B4-BE49-F238E27FC236}">
              <a16:creationId xmlns:a16="http://schemas.microsoft.com/office/drawing/2014/main" id="{D46DE388-1334-C6ED-1344-489732A82B3D}"/>
            </a:ext>
          </a:extLst>
        </xdr:cNvPr>
        <xdr:cNvPicPr>
          <a:picLocks noChangeAspect="1"/>
        </xdr:cNvPicPr>
      </xdr:nvPicPr>
      <xdr:blipFill>
        <a:blip xmlns:r="http://schemas.openxmlformats.org/officeDocument/2006/relationships" r:embed="rId3"/>
        <a:stretch>
          <a:fillRect/>
        </a:stretch>
      </xdr:blipFill>
      <xdr:spPr>
        <a:xfrm>
          <a:off x="11215642" y="27939022"/>
          <a:ext cx="4863086" cy="5303803"/>
        </a:xfrm>
        <a:prstGeom prst="rect">
          <a:avLst/>
        </a:prstGeom>
      </xdr:spPr>
    </xdr:pic>
    <xdr:clientData/>
  </xdr:twoCellAnchor>
  <xdr:twoCellAnchor editAs="oneCell">
    <xdr:from>
      <xdr:col>25</xdr:col>
      <xdr:colOff>0</xdr:colOff>
      <xdr:row>124</xdr:row>
      <xdr:rowOff>0</xdr:rowOff>
    </xdr:from>
    <xdr:to>
      <xdr:col>35</xdr:col>
      <xdr:colOff>280495</xdr:colOff>
      <xdr:row>151</xdr:row>
      <xdr:rowOff>170759</xdr:rowOff>
    </xdr:to>
    <xdr:pic>
      <xdr:nvPicPr>
        <xdr:cNvPr id="7" name="Picture 6">
          <a:extLst>
            <a:ext uri="{FF2B5EF4-FFF2-40B4-BE49-F238E27FC236}">
              <a16:creationId xmlns:a16="http://schemas.microsoft.com/office/drawing/2014/main" id="{5A4D8B07-E3D5-C1E9-D7E9-E49306D58FA8}"/>
            </a:ext>
          </a:extLst>
        </xdr:cNvPr>
        <xdr:cNvPicPr>
          <a:picLocks noChangeAspect="1"/>
        </xdr:cNvPicPr>
      </xdr:nvPicPr>
      <xdr:blipFill>
        <a:blip xmlns:r="http://schemas.openxmlformats.org/officeDocument/2006/relationships" r:embed="rId4"/>
        <a:stretch>
          <a:fillRect/>
        </a:stretch>
      </xdr:blipFill>
      <xdr:spPr>
        <a:xfrm>
          <a:off x="16743485" y="26713962"/>
          <a:ext cx="6991956" cy="5551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3</xdr:col>
      <xdr:colOff>127000</xdr:colOff>
      <xdr:row>39</xdr:row>
      <xdr:rowOff>15240</xdr:rowOff>
    </xdr:to>
    <xdr:pic>
      <xdr:nvPicPr>
        <xdr:cNvPr id="2" name="Picture 1">
          <a:extLst>
            <a:ext uri="{FF2B5EF4-FFF2-40B4-BE49-F238E27FC236}">
              <a16:creationId xmlns:a16="http://schemas.microsoft.com/office/drawing/2014/main" id="{E7A099A4-CB29-C717-7731-3751BBC8F16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3990"/>
        <a:stretch/>
      </xdr:blipFill>
      <xdr:spPr bwMode="auto">
        <a:xfrm>
          <a:off x="682625" y="4016375"/>
          <a:ext cx="5461000" cy="7238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3</xdr:col>
      <xdr:colOff>269875</xdr:colOff>
      <xdr:row>124</xdr:row>
      <xdr:rowOff>76200</xdr:rowOff>
    </xdr:to>
    <xdr:pic>
      <xdr:nvPicPr>
        <xdr:cNvPr id="3" name="Picture 2">
          <a:extLst>
            <a:ext uri="{FF2B5EF4-FFF2-40B4-BE49-F238E27FC236}">
              <a16:creationId xmlns:a16="http://schemas.microsoft.com/office/drawing/2014/main" id="{90802FBD-7E8B-373A-6981-282A21F2F21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3601"/>
        <a:stretch/>
      </xdr:blipFill>
      <xdr:spPr bwMode="auto">
        <a:xfrm>
          <a:off x="682625" y="12477750"/>
          <a:ext cx="5603875" cy="1637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3</xdr:col>
      <xdr:colOff>190501</xdr:colOff>
      <xdr:row>146</xdr:row>
      <xdr:rowOff>53340</xdr:rowOff>
    </xdr:to>
    <xdr:pic>
      <xdr:nvPicPr>
        <xdr:cNvPr id="2" name="Picture 1">
          <a:extLst>
            <a:ext uri="{FF2B5EF4-FFF2-40B4-BE49-F238E27FC236}">
              <a16:creationId xmlns:a16="http://schemas.microsoft.com/office/drawing/2014/main" id="{93B908BE-A3C4-F1F5-3754-FD87EADBC0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2451"/>
        <a:stretch/>
      </xdr:blipFill>
      <xdr:spPr bwMode="auto">
        <a:xfrm>
          <a:off x="682626" y="3825875"/>
          <a:ext cx="5715000" cy="2894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523874</xdr:colOff>
      <xdr:row>8</xdr:row>
      <xdr:rowOff>23811</xdr:rowOff>
    </xdr:from>
    <xdr:to>
      <xdr:col>6</xdr:col>
      <xdr:colOff>684346</xdr:colOff>
      <xdr:row>31</xdr:row>
      <xdr:rowOff>17317</xdr:rowOff>
    </xdr:to>
    <xdr:pic>
      <xdr:nvPicPr>
        <xdr:cNvPr id="2" name="Picture 1">
          <a:extLst>
            <a:ext uri="{FF2B5EF4-FFF2-40B4-BE49-F238E27FC236}">
              <a16:creationId xmlns:a16="http://schemas.microsoft.com/office/drawing/2014/main" id="{788B5D32-81F8-FD6C-54DB-EA5CB02931BF}"/>
            </a:ext>
          </a:extLst>
        </xdr:cNvPr>
        <xdr:cNvPicPr>
          <a:picLocks noChangeAspect="1"/>
        </xdr:cNvPicPr>
      </xdr:nvPicPr>
      <xdr:blipFill>
        <a:blip xmlns:r="http://schemas.openxmlformats.org/officeDocument/2006/relationships" r:embed="rId1"/>
        <a:stretch>
          <a:fillRect/>
        </a:stretch>
      </xdr:blipFill>
      <xdr:spPr>
        <a:xfrm>
          <a:off x="1214437" y="13323092"/>
          <a:ext cx="6649378" cy="4648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4</xdr:col>
      <xdr:colOff>6965896</xdr:colOff>
      <xdr:row>29</xdr:row>
      <xdr:rowOff>142233</xdr:rowOff>
    </xdr:to>
    <xdr:pic>
      <xdr:nvPicPr>
        <xdr:cNvPr id="2" name="Picture 1">
          <a:extLst>
            <a:ext uri="{FF2B5EF4-FFF2-40B4-BE49-F238E27FC236}">
              <a16:creationId xmlns:a16="http://schemas.microsoft.com/office/drawing/2014/main" id="{457490BF-8DF0-3D4E-0776-1BB7CBA599E1}"/>
            </a:ext>
          </a:extLst>
        </xdr:cNvPr>
        <xdr:cNvPicPr>
          <a:picLocks noChangeAspect="1"/>
        </xdr:cNvPicPr>
      </xdr:nvPicPr>
      <xdr:blipFill>
        <a:blip xmlns:r="http://schemas.openxmlformats.org/officeDocument/2006/relationships" r:embed="rId1"/>
        <a:stretch>
          <a:fillRect/>
        </a:stretch>
      </xdr:blipFill>
      <xdr:spPr>
        <a:xfrm>
          <a:off x="1371600" y="7800975"/>
          <a:ext cx="9180952" cy="5142857"/>
        </a:xfrm>
        <a:prstGeom prst="rect">
          <a:avLst/>
        </a:prstGeom>
      </xdr:spPr>
    </xdr:pic>
    <xdr:clientData/>
  </xdr:twoCellAnchor>
  <xdr:twoCellAnchor editAs="oneCell">
    <xdr:from>
      <xdr:col>2</xdr:col>
      <xdr:colOff>0</xdr:colOff>
      <xdr:row>35</xdr:row>
      <xdr:rowOff>0</xdr:rowOff>
    </xdr:from>
    <xdr:to>
      <xdr:col>4</xdr:col>
      <xdr:colOff>7346935</xdr:colOff>
      <xdr:row>63</xdr:row>
      <xdr:rowOff>56442</xdr:rowOff>
    </xdr:to>
    <xdr:pic>
      <xdr:nvPicPr>
        <xdr:cNvPr id="3" name="Picture 2">
          <a:extLst>
            <a:ext uri="{FF2B5EF4-FFF2-40B4-BE49-F238E27FC236}">
              <a16:creationId xmlns:a16="http://schemas.microsoft.com/office/drawing/2014/main" id="{2B1D26E0-D3CF-6BED-AA1C-9619A1E6A98E}"/>
            </a:ext>
          </a:extLst>
        </xdr:cNvPr>
        <xdr:cNvPicPr>
          <a:picLocks noChangeAspect="1"/>
        </xdr:cNvPicPr>
      </xdr:nvPicPr>
      <xdr:blipFill>
        <a:blip xmlns:r="http://schemas.openxmlformats.org/officeDocument/2006/relationships" r:embed="rId2"/>
        <a:stretch>
          <a:fillRect/>
        </a:stretch>
      </xdr:blipFill>
      <xdr:spPr>
        <a:xfrm>
          <a:off x="2057400" y="14001750"/>
          <a:ext cx="8876190" cy="5657143"/>
        </a:xfrm>
        <a:prstGeom prst="rect">
          <a:avLst/>
        </a:prstGeom>
      </xdr:spPr>
    </xdr:pic>
    <xdr:clientData/>
  </xdr:twoCellAnchor>
  <xdr:twoCellAnchor editAs="oneCell">
    <xdr:from>
      <xdr:col>2</xdr:col>
      <xdr:colOff>0</xdr:colOff>
      <xdr:row>69</xdr:row>
      <xdr:rowOff>0</xdr:rowOff>
    </xdr:from>
    <xdr:to>
      <xdr:col>4</xdr:col>
      <xdr:colOff>7099316</xdr:colOff>
      <xdr:row>96</xdr:row>
      <xdr:rowOff>56467</xdr:rowOff>
    </xdr:to>
    <xdr:pic>
      <xdr:nvPicPr>
        <xdr:cNvPr id="4" name="Picture 3">
          <a:extLst>
            <a:ext uri="{FF2B5EF4-FFF2-40B4-BE49-F238E27FC236}">
              <a16:creationId xmlns:a16="http://schemas.microsoft.com/office/drawing/2014/main" id="{A8ED083F-A7C3-F010-B09C-BC7F5632FAE7}"/>
            </a:ext>
          </a:extLst>
        </xdr:cNvPr>
        <xdr:cNvPicPr>
          <a:picLocks noChangeAspect="1"/>
        </xdr:cNvPicPr>
      </xdr:nvPicPr>
      <xdr:blipFill>
        <a:blip xmlns:r="http://schemas.openxmlformats.org/officeDocument/2006/relationships" r:embed="rId3"/>
        <a:stretch>
          <a:fillRect/>
        </a:stretch>
      </xdr:blipFill>
      <xdr:spPr>
        <a:xfrm>
          <a:off x="2057400" y="20802600"/>
          <a:ext cx="8628571" cy="5457143"/>
        </a:xfrm>
        <a:prstGeom prst="rect">
          <a:avLst/>
        </a:prstGeom>
      </xdr:spPr>
    </xdr:pic>
    <xdr:clientData/>
  </xdr:twoCellAnchor>
  <xdr:twoCellAnchor editAs="oneCell">
    <xdr:from>
      <xdr:col>2</xdr:col>
      <xdr:colOff>0</xdr:colOff>
      <xdr:row>102</xdr:row>
      <xdr:rowOff>0</xdr:rowOff>
    </xdr:from>
    <xdr:to>
      <xdr:col>4</xdr:col>
      <xdr:colOff>7378789</xdr:colOff>
      <xdr:row>131</xdr:row>
      <xdr:rowOff>75465</xdr:rowOff>
    </xdr:to>
    <xdr:pic>
      <xdr:nvPicPr>
        <xdr:cNvPr id="5" name="Picture 4">
          <a:extLst>
            <a:ext uri="{FF2B5EF4-FFF2-40B4-BE49-F238E27FC236}">
              <a16:creationId xmlns:a16="http://schemas.microsoft.com/office/drawing/2014/main" id="{AFC0CE50-544F-A1CA-38E4-6F71439F08E0}"/>
            </a:ext>
          </a:extLst>
        </xdr:cNvPr>
        <xdr:cNvPicPr>
          <a:picLocks noChangeAspect="1"/>
        </xdr:cNvPicPr>
      </xdr:nvPicPr>
      <xdr:blipFill>
        <a:blip xmlns:r="http://schemas.openxmlformats.org/officeDocument/2006/relationships" r:embed="rId4"/>
        <a:stretch>
          <a:fillRect/>
        </a:stretch>
      </xdr:blipFill>
      <xdr:spPr>
        <a:xfrm>
          <a:off x="2057400" y="27403425"/>
          <a:ext cx="8923809" cy="5876190"/>
        </a:xfrm>
        <a:prstGeom prst="rect">
          <a:avLst/>
        </a:prstGeom>
      </xdr:spPr>
    </xdr:pic>
    <xdr:clientData/>
  </xdr:twoCellAnchor>
  <xdr:twoCellAnchor editAs="oneCell">
    <xdr:from>
      <xdr:col>2</xdr:col>
      <xdr:colOff>0</xdr:colOff>
      <xdr:row>135</xdr:row>
      <xdr:rowOff>0</xdr:rowOff>
    </xdr:from>
    <xdr:to>
      <xdr:col>4</xdr:col>
      <xdr:colOff>7483551</xdr:colOff>
      <xdr:row>157</xdr:row>
      <xdr:rowOff>104213</xdr:rowOff>
    </xdr:to>
    <xdr:pic>
      <xdr:nvPicPr>
        <xdr:cNvPr id="6" name="Picture 5">
          <a:extLst>
            <a:ext uri="{FF2B5EF4-FFF2-40B4-BE49-F238E27FC236}">
              <a16:creationId xmlns:a16="http://schemas.microsoft.com/office/drawing/2014/main" id="{2DF50340-9F63-1144-2CB2-AEB806E8B942}"/>
            </a:ext>
          </a:extLst>
        </xdr:cNvPr>
        <xdr:cNvPicPr>
          <a:picLocks noChangeAspect="1"/>
        </xdr:cNvPicPr>
      </xdr:nvPicPr>
      <xdr:blipFill>
        <a:blip xmlns:r="http://schemas.openxmlformats.org/officeDocument/2006/relationships" r:embed="rId5"/>
        <a:stretch>
          <a:fillRect/>
        </a:stretch>
      </xdr:blipFill>
      <xdr:spPr>
        <a:xfrm>
          <a:off x="2057400" y="34004250"/>
          <a:ext cx="9028571" cy="4504762"/>
        </a:xfrm>
        <a:prstGeom prst="rect">
          <a:avLst/>
        </a:prstGeom>
      </xdr:spPr>
    </xdr:pic>
    <xdr:clientData/>
  </xdr:twoCellAnchor>
  <xdr:twoCellAnchor editAs="oneCell">
    <xdr:from>
      <xdr:col>2</xdr:col>
      <xdr:colOff>0</xdr:colOff>
      <xdr:row>161</xdr:row>
      <xdr:rowOff>0</xdr:rowOff>
    </xdr:from>
    <xdr:to>
      <xdr:col>4</xdr:col>
      <xdr:colOff>7318364</xdr:colOff>
      <xdr:row>187</xdr:row>
      <xdr:rowOff>132682</xdr:rowOff>
    </xdr:to>
    <xdr:pic>
      <xdr:nvPicPr>
        <xdr:cNvPr id="7" name="Picture 6">
          <a:extLst>
            <a:ext uri="{FF2B5EF4-FFF2-40B4-BE49-F238E27FC236}">
              <a16:creationId xmlns:a16="http://schemas.microsoft.com/office/drawing/2014/main" id="{7E4DD009-46C6-D74F-07D8-EBD08E2F435D}"/>
            </a:ext>
          </a:extLst>
        </xdr:cNvPr>
        <xdr:cNvPicPr>
          <a:picLocks noChangeAspect="1"/>
        </xdr:cNvPicPr>
      </xdr:nvPicPr>
      <xdr:blipFill>
        <a:blip xmlns:r="http://schemas.openxmlformats.org/officeDocument/2006/relationships" r:embed="rId6"/>
        <a:stretch>
          <a:fillRect/>
        </a:stretch>
      </xdr:blipFill>
      <xdr:spPr>
        <a:xfrm>
          <a:off x="2057400" y="39204900"/>
          <a:ext cx="8847619" cy="5333333"/>
        </a:xfrm>
        <a:prstGeom prst="rect">
          <a:avLst/>
        </a:prstGeom>
      </xdr:spPr>
    </xdr:pic>
    <xdr:clientData/>
  </xdr:twoCellAnchor>
  <xdr:twoCellAnchor editAs="oneCell">
    <xdr:from>
      <xdr:col>2</xdr:col>
      <xdr:colOff>0</xdr:colOff>
      <xdr:row>192</xdr:row>
      <xdr:rowOff>0</xdr:rowOff>
    </xdr:from>
    <xdr:to>
      <xdr:col>4</xdr:col>
      <xdr:colOff>7118364</xdr:colOff>
      <xdr:row>219</xdr:row>
      <xdr:rowOff>104088</xdr:rowOff>
    </xdr:to>
    <xdr:pic>
      <xdr:nvPicPr>
        <xdr:cNvPr id="8" name="Picture 7">
          <a:extLst>
            <a:ext uri="{FF2B5EF4-FFF2-40B4-BE49-F238E27FC236}">
              <a16:creationId xmlns:a16="http://schemas.microsoft.com/office/drawing/2014/main" id="{4E022EA1-9C86-FD2E-89BE-4402C918CF81}"/>
            </a:ext>
          </a:extLst>
        </xdr:cNvPr>
        <xdr:cNvPicPr>
          <a:picLocks noChangeAspect="1"/>
        </xdr:cNvPicPr>
      </xdr:nvPicPr>
      <xdr:blipFill>
        <a:blip xmlns:r="http://schemas.openxmlformats.org/officeDocument/2006/relationships" r:embed="rId7"/>
        <a:stretch>
          <a:fillRect/>
        </a:stretch>
      </xdr:blipFill>
      <xdr:spPr>
        <a:xfrm>
          <a:off x="2057400" y="45405675"/>
          <a:ext cx="8647619" cy="5504762"/>
        </a:xfrm>
        <a:prstGeom prst="rect">
          <a:avLst/>
        </a:prstGeom>
      </xdr:spPr>
    </xdr:pic>
    <xdr:clientData/>
  </xdr:twoCellAnchor>
  <xdr:twoCellAnchor editAs="oneCell">
    <xdr:from>
      <xdr:col>2</xdr:col>
      <xdr:colOff>0</xdr:colOff>
      <xdr:row>223</xdr:row>
      <xdr:rowOff>0</xdr:rowOff>
    </xdr:from>
    <xdr:to>
      <xdr:col>4</xdr:col>
      <xdr:colOff>6975507</xdr:colOff>
      <xdr:row>251</xdr:row>
      <xdr:rowOff>56443</xdr:rowOff>
    </xdr:to>
    <xdr:pic>
      <xdr:nvPicPr>
        <xdr:cNvPr id="9" name="Picture 8">
          <a:extLst>
            <a:ext uri="{FF2B5EF4-FFF2-40B4-BE49-F238E27FC236}">
              <a16:creationId xmlns:a16="http://schemas.microsoft.com/office/drawing/2014/main" id="{00AAADC7-B5CA-7459-0494-1CC5AE6BDB55}"/>
            </a:ext>
          </a:extLst>
        </xdr:cNvPr>
        <xdr:cNvPicPr>
          <a:picLocks noChangeAspect="1"/>
        </xdr:cNvPicPr>
      </xdr:nvPicPr>
      <xdr:blipFill>
        <a:blip xmlns:r="http://schemas.openxmlformats.org/officeDocument/2006/relationships" r:embed="rId8"/>
        <a:stretch>
          <a:fillRect/>
        </a:stretch>
      </xdr:blipFill>
      <xdr:spPr>
        <a:xfrm>
          <a:off x="2057400" y="51606450"/>
          <a:ext cx="8504762" cy="5657143"/>
        </a:xfrm>
        <a:prstGeom prst="rect">
          <a:avLst/>
        </a:prstGeom>
      </xdr:spPr>
    </xdr:pic>
    <xdr:clientData/>
  </xdr:twoCellAnchor>
  <xdr:twoCellAnchor editAs="oneCell">
    <xdr:from>
      <xdr:col>2</xdr:col>
      <xdr:colOff>0</xdr:colOff>
      <xdr:row>256</xdr:row>
      <xdr:rowOff>0</xdr:rowOff>
    </xdr:from>
    <xdr:to>
      <xdr:col>4</xdr:col>
      <xdr:colOff>6870745</xdr:colOff>
      <xdr:row>283</xdr:row>
      <xdr:rowOff>142183</xdr:rowOff>
    </xdr:to>
    <xdr:pic>
      <xdr:nvPicPr>
        <xdr:cNvPr id="10" name="Picture 9">
          <a:extLst>
            <a:ext uri="{FF2B5EF4-FFF2-40B4-BE49-F238E27FC236}">
              <a16:creationId xmlns:a16="http://schemas.microsoft.com/office/drawing/2014/main" id="{0A3FAE5A-1881-F50E-207F-3E626DEEC1C6}"/>
            </a:ext>
          </a:extLst>
        </xdr:cNvPr>
        <xdr:cNvPicPr>
          <a:picLocks noChangeAspect="1"/>
        </xdr:cNvPicPr>
      </xdr:nvPicPr>
      <xdr:blipFill>
        <a:blip xmlns:r="http://schemas.openxmlformats.org/officeDocument/2006/relationships" r:embed="rId9"/>
        <a:stretch>
          <a:fillRect/>
        </a:stretch>
      </xdr:blipFill>
      <xdr:spPr>
        <a:xfrm>
          <a:off x="2057400" y="58207275"/>
          <a:ext cx="8400000" cy="5542857"/>
        </a:xfrm>
        <a:prstGeom prst="rect">
          <a:avLst/>
        </a:prstGeom>
      </xdr:spPr>
    </xdr:pic>
    <xdr:clientData/>
  </xdr:twoCellAnchor>
  <xdr:twoCellAnchor editAs="oneCell">
    <xdr:from>
      <xdr:col>2</xdr:col>
      <xdr:colOff>0</xdr:colOff>
      <xdr:row>289</xdr:row>
      <xdr:rowOff>0</xdr:rowOff>
    </xdr:from>
    <xdr:to>
      <xdr:col>4</xdr:col>
      <xdr:colOff>8515404</xdr:colOff>
      <xdr:row>312</xdr:row>
      <xdr:rowOff>18472</xdr:rowOff>
    </xdr:to>
    <xdr:pic>
      <xdr:nvPicPr>
        <xdr:cNvPr id="11" name="Picture 10">
          <a:extLst>
            <a:ext uri="{FF2B5EF4-FFF2-40B4-BE49-F238E27FC236}">
              <a16:creationId xmlns:a16="http://schemas.microsoft.com/office/drawing/2014/main" id="{CECBFAFB-1CEB-5068-40B6-2B75512907FC}"/>
            </a:ext>
          </a:extLst>
        </xdr:cNvPr>
        <xdr:cNvPicPr>
          <a:picLocks noChangeAspect="1"/>
        </xdr:cNvPicPr>
      </xdr:nvPicPr>
      <xdr:blipFill>
        <a:blip xmlns:r="http://schemas.openxmlformats.org/officeDocument/2006/relationships" r:embed="rId10"/>
        <a:stretch>
          <a:fillRect/>
        </a:stretch>
      </xdr:blipFill>
      <xdr:spPr>
        <a:xfrm>
          <a:off x="2057400" y="64808100"/>
          <a:ext cx="10076190" cy="4619048"/>
        </a:xfrm>
        <a:prstGeom prst="rect">
          <a:avLst/>
        </a:prstGeom>
      </xdr:spPr>
    </xdr:pic>
    <xdr:clientData/>
  </xdr:twoCellAnchor>
  <xdr:twoCellAnchor editAs="oneCell">
    <xdr:from>
      <xdr:col>3</xdr:col>
      <xdr:colOff>0</xdr:colOff>
      <xdr:row>352</xdr:row>
      <xdr:rowOff>0</xdr:rowOff>
    </xdr:from>
    <xdr:to>
      <xdr:col>4</xdr:col>
      <xdr:colOff>5184793</xdr:colOff>
      <xdr:row>390</xdr:row>
      <xdr:rowOff>180001</xdr:rowOff>
    </xdr:to>
    <xdr:pic>
      <xdr:nvPicPr>
        <xdr:cNvPr id="12" name="Picture 11">
          <a:extLst>
            <a:ext uri="{FF2B5EF4-FFF2-40B4-BE49-F238E27FC236}">
              <a16:creationId xmlns:a16="http://schemas.microsoft.com/office/drawing/2014/main" id="{D3F68BC6-8598-731C-47BE-E9B956229D2D}"/>
            </a:ext>
          </a:extLst>
        </xdr:cNvPr>
        <xdr:cNvPicPr>
          <a:picLocks noChangeAspect="1"/>
        </xdr:cNvPicPr>
      </xdr:nvPicPr>
      <xdr:blipFill>
        <a:blip xmlns:r="http://schemas.openxmlformats.org/officeDocument/2006/relationships" r:embed="rId11"/>
        <a:stretch>
          <a:fillRect/>
        </a:stretch>
      </xdr:blipFill>
      <xdr:spPr>
        <a:xfrm>
          <a:off x="2743200" y="77409675"/>
          <a:ext cx="5980952" cy="7780952"/>
        </a:xfrm>
        <a:prstGeom prst="rect">
          <a:avLst/>
        </a:prstGeom>
      </xdr:spPr>
    </xdr:pic>
    <xdr:clientData/>
  </xdr:twoCellAnchor>
  <xdr:twoCellAnchor editAs="oneCell">
    <xdr:from>
      <xdr:col>5</xdr:col>
      <xdr:colOff>0</xdr:colOff>
      <xdr:row>352</xdr:row>
      <xdr:rowOff>0</xdr:rowOff>
    </xdr:from>
    <xdr:to>
      <xdr:col>13</xdr:col>
      <xdr:colOff>485029</xdr:colOff>
      <xdr:row>365</xdr:row>
      <xdr:rowOff>123483</xdr:rowOff>
    </xdr:to>
    <xdr:pic>
      <xdr:nvPicPr>
        <xdr:cNvPr id="13" name="Picture 12">
          <a:extLst>
            <a:ext uri="{FF2B5EF4-FFF2-40B4-BE49-F238E27FC236}">
              <a16:creationId xmlns:a16="http://schemas.microsoft.com/office/drawing/2014/main" id="{7F8E8023-C2BE-1DA8-AB63-8148EC2E0C2C}"/>
            </a:ext>
          </a:extLst>
        </xdr:cNvPr>
        <xdr:cNvPicPr>
          <a:picLocks noChangeAspect="1"/>
        </xdr:cNvPicPr>
      </xdr:nvPicPr>
      <xdr:blipFill>
        <a:blip xmlns:r="http://schemas.openxmlformats.org/officeDocument/2006/relationships" r:embed="rId12"/>
        <a:stretch>
          <a:fillRect/>
        </a:stretch>
      </xdr:blipFill>
      <xdr:spPr>
        <a:xfrm>
          <a:off x="10287000" y="77409675"/>
          <a:ext cx="5971429" cy="2723809"/>
        </a:xfrm>
        <a:prstGeom prst="rect">
          <a:avLst/>
        </a:prstGeom>
      </xdr:spPr>
    </xdr:pic>
    <xdr:clientData/>
  </xdr:twoCellAnchor>
  <xdr:twoCellAnchor editAs="oneCell">
    <xdr:from>
      <xdr:col>5</xdr:col>
      <xdr:colOff>0</xdr:colOff>
      <xdr:row>368</xdr:row>
      <xdr:rowOff>0</xdr:rowOff>
    </xdr:from>
    <xdr:to>
      <xdr:col>12</xdr:col>
      <xdr:colOff>342258</xdr:colOff>
      <xdr:row>406</xdr:row>
      <xdr:rowOff>46671</xdr:rowOff>
    </xdr:to>
    <xdr:pic>
      <xdr:nvPicPr>
        <xdr:cNvPr id="14" name="Picture 13">
          <a:extLst>
            <a:ext uri="{FF2B5EF4-FFF2-40B4-BE49-F238E27FC236}">
              <a16:creationId xmlns:a16="http://schemas.microsoft.com/office/drawing/2014/main" id="{711A9E43-2215-A4CF-5CC7-4AC89BD3D924}"/>
            </a:ext>
          </a:extLst>
        </xdr:cNvPr>
        <xdr:cNvPicPr>
          <a:picLocks noChangeAspect="1"/>
        </xdr:cNvPicPr>
      </xdr:nvPicPr>
      <xdr:blipFill>
        <a:blip xmlns:r="http://schemas.openxmlformats.org/officeDocument/2006/relationships" r:embed="rId13"/>
        <a:stretch>
          <a:fillRect/>
        </a:stretch>
      </xdr:blipFill>
      <xdr:spPr>
        <a:xfrm>
          <a:off x="10287000" y="80610075"/>
          <a:ext cx="5142857" cy="7647619"/>
        </a:xfrm>
        <a:prstGeom prst="rect">
          <a:avLst/>
        </a:prstGeom>
      </xdr:spPr>
    </xdr:pic>
    <xdr:clientData/>
  </xdr:twoCellAnchor>
  <xdr:twoCellAnchor editAs="oneCell">
    <xdr:from>
      <xdr:col>12</xdr:col>
      <xdr:colOff>0</xdr:colOff>
      <xdr:row>369</xdr:row>
      <xdr:rowOff>0</xdr:rowOff>
    </xdr:from>
    <xdr:to>
      <xdr:col>19</xdr:col>
      <xdr:colOff>380351</xdr:colOff>
      <xdr:row>405</xdr:row>
      <xdr:rowOff>113388</xdr:rowOff>
    </xdr:to>
    <xdr:pic>
      <xdr:nvPicPr>
        <xdr:cNvPr id="15" name="Picture 14">
          <a:extLst>
            <a:ext uri="{FF2B5EF4-FFF2-40B4-BE49-F238E27FC236}">
              <a16:creationId xmlns:a16="http://schemas.microsoft.com/office/drawing/2014/main" id="{2A17BAEC-E661-46FE-6B41-EB1EFCAEBB82}"/>
            </a:ext>
          </a:extLst>
        </xdr:cNvPr>
        <xdr:cNvPicPr>
          <a:picLocks noChangeAspect="1"/>
        </xdr:cNvPicPr>
      </xdr:nvPicPr>
      <xdr:blipFill>
        <a:blip xmlns:r="http://schemas.openxmlformats.org/officeDocument/2006/relationships" r:embed="rId14"/>
        <a:stretch>
          <a:fillRect/>
        </a:stretch>
      </xdr:blipFill>
      <xdr:spPr>
        <a:xfrm>
          <a:off x="15773400" y="80810100"/>
          <a:ext cx="5180952" cy="7314286"/>
        </a:xfrm>
        <a:prstGeom prst="rect">
          <a:avLst/>
        </a:prstGeom>
      </xdr:spPr>
    </xdr:pic>
    <xdr:clientData/>
  </xdr:twoCellAnchor>
  <xdr:twoCellAnchor editAs="oneCell">
    <xdr:from>
      <xdr:col>1</xdr:col>
      <xdr:colOff>0</xdr:colOff>
      <xdr:row>397</xdr:row>
      <xdr:rowOff>0</xdr:rowOff>
    </xdr:from>
    <xdr:to>
      <xdr:col>4</xdr:col>
      <xdr:colOff>3155727</xdr:colOff>
      <xdr:row>416</xdr:row>
      <xdr:rowOff>132860</xdr:rowOff>
    </xdr:to>
    <xdr:pic>
      <xdr:nvPicPr>
        <xdr:cNvPr id="16" name="Picture 15">
          <a:extLst>
            <a:ext uri="{FF2B5EF4-FFF2-40B4-BE49-F238E27FC236}">
              <a16:creationId xmlns:a16="http://schemas.microsoft.com/office/drawing/2014/main" id="{E78CF0CD-1F8F-7BA6-8320-530D69AF46C1}"/>
            </a:ext>
          </a:extLst>
        </xdr:cNvPr>
        <xdr:cNvPicPr>
          <a:picLocks noChangeAspect="1"/>
        </xdr:cNvPicPr>
      </xdr:nvPicPr>
      <xdr:blipFill>
        <a:blip xmlns:r="http://schemas.openxmlformats.org/officeDocument/2006/relationships" r:embed="rId15"/>
        <a:stretch>
          <a:fillRect/>
        </a:stretch>
      </xdr:blipFill>
      <xdr:spPr>
        <a:xfrm>
          <a:off x="1371600" y="86410800"/>
          <a:ext cx="5276190" cy="3933333"/>
        </a:xfrm>
        <a:prstGeom prst="rect">
          <a:avLst/>
        </a:prstGeom>
      </xdr:spPr>
    </xdr:pic>
    <xdr:clientData/>
  </xdr:twoCellAnchor>
  <xdr:twoCellAnchor editAs="oneCell">
    <xdr:from>
      <xdr:col>2</xdr:col>
      <xdr:colOff>0</xdr:colOff>
      <xdr:row>421</xdr:row>
      <xdr:rowOff>0</xdr:rowOff>
    </xdr:from>
    <xdr:to>
      <xdr:col>4</xdr:col>
      <xdr:colOff>6505559</xdr:colOff>
      <xdr:row>461</xdr:row>
      <xdr:rowOff>94238</xdr:rowOff>
    </xdr:to>
    <xdr:pic>
      <xdr:nvPicPr>
        <xdr:cNvPr id="17" name="Picture 16">
          <a:extLst>
            <a:ext uri="{FF2B5EF4-FFF2-40B4-BE49-F238E27FC236}">
              <a16:creationId xmlns:a16="http://schemas.microsoft.com/office/drawing/2014/main" id="{9B623826-94B3-2964-E47B-2E9A565EB6E4}"/>
            </a:ext>
          </a:extLst>
        </xdr:cNvPr>
        <xdr:cNvPicPr>
          <a:picLocks noChangeAspect="1"/>
        </xdr:cNvPicPr>
      </xdr:nvPicPr>
      <xdr:blipFill>
        <a:blip xmlns:r="http://schemas.openxmlformats.org/officeDocument/2006/relationships" r:embed="rId16"/>
        <a:stretch>
          <a:fillRect/>
        </a:stretch>
      </xdr:blipFill>
      <xdr:spPr>
        <a:xfrm>
          <a:off x="2057400" y="91211400"/>
          <a:ext cx="8019048" cy="8095238"/>
        </a:xfrm>
        <a:prstGeom prst="rect">
          <a:avLst/>
        </a:prstGeom>
      </xdr:spPr>
    </xdr:pic>
    <xdr:clientData/>
  </xdr:twoCellAnchor>
  <xdr:twoCellAnchor editAs="oneCell">
    <xdr:from>
      <xdr:col>6</xdr:col>
      <xdr:colOff>0</xdr:colOff>
      <xdr:row>420</xdr:row>
      <xdr:rowOff>0</xdr:rowOff>
    </xdr:from>
    <xdr:to>
      <xdr:col>17</xdr:col>
      <xdr:colOff>599058</xdr:colOff>
      <xdr:row>457</xdr:row>
      <xdr:rowOff>113361</xdr:rowOff>
    </xdr:to>
    <xdr:pic>
      <xdr:nvPicPr>
        <xdr:cNvPr id="18" name="Picture 17">
          <a:extLst>
            <a:ext uri="{FF2B5EF4-FFF2-40B4-BE49-F238E27FC236}">
              <a16:creationId xmlns:a16="http://schemas.microsoft.com/office/drawing/2014/main" id="{7EFDB47B-6271-8661-B09F-B22D118BFB91}"/>
            </a:ext>
          </a:extLst>
        </xdr:cNvPr>
        <xdr:cNvPicPr>
          <a:picLocks noChangeAspect="1"/>
        </xdr:cNvPicPr>
      </xdr:nvPicPr>
      <xdr:blipFill>
        <a:blip xmlns:r="http://schemas.openxmlformats.org/officeDocument/2006/relationships" r:embed="rId17"/>
        <a:stretch>
          <a:fillRect/>
        </a:stretch>
      </xdr:blipFill>
      <xdr:spPr>
        <a:xfrm>
          <a:off x="11658600" y="91011375"/>
          <a:ext cx="8142857" cy="7514286"/>
        </a:xfrm>
        <a:prstGeom prst="rect">
          <a:avLst/>
        </a:prstGeom>
      </xdr:spPr>
    </xdr:pic>
    <xdr:clientData/>
  </xdr:twoCellAnchor>
  <xdr:twoCellAnchor editAs="oneCell">
    <xdr:from>
      <xdr:col>2</xdr:col>
      <xdr:colOff>0</xdr:colOff>
      <xdr:row>466</xdr:row>
      <xdr:rowOff>0</xdr:rowOff>
    </xdr:from>
    <xdr:to>
      <xdr:col>4</xdr:col>
      <xdr:colOff>4600474</xdr:colOff>
      <xdr:row>506</xdr:row>
      <xdr:rowOff>18049</xdr:rowOff>
    </xdr:to>
    <xdr:pic>
      <xdr:nvPicPr>
        <xdr:cNvPr id="19" name="Picture 18">
          <a:extLst>
            <a:ext uri="{FF2B5EF4-FFF2-40B4-BE49-F238E27FC236}">
              <a16:creationId xmlns:a16="http://schemas.microsoft.com/office/drawing/2014/main" id="{9804334C-5CEA-6013-E0B5-0C29BC576984}"/>
            </a:ext>
          </a:extLst>
        </xdr:cNvPr>
        <xdr:cNvPicPr>
          <a:picLocks noChangeAspect="1"/>
        </xdr:cNvPicPr>
      </xdr:nvPicPr>
      <xdr:blipFill>
        <a:blip xmlns:r="http://schemas.openxmlformats.org/officeDocument/2006/relationships" r:embed="rId18"/>
        <a:stretch>
          <a:fillRect/>
        </a:stretch>
      </xdr:blipFill>
      <xdr:spPr>
        <a:xfrm>
          <a:off x="2057400" y="100212525"/>
          <a:ext cx="6066667" cy="8019048"/>
        </a:xfrm>
        <a:prstGeom prst="rect">
          <a:avLst/>
        </a:prstGeom>
      </xdr:spPr>
    </xdr:pic>
    <xdr:clientData/>
  </xdr:twoCellAnchor>
  <xdr:twoCellAnchor editAs="oneCell">
    <xdr:from>
      <xdr:col>4</xdr:col>
      <xdr:colOff>0</xdr:colOff>
      <xdr:row>316</xdr:row>
      <xdr:rowOff>0</xdr:rowOff>
    </xdr:from>
    <xdr:to>
      <xdr:col>4</xdr:col>
      <xdr:colOff>4794404</xdr:colOff>
      <xdr:row>352</xdr:row>
      <xdr:rowOff>27671</xdr:rowOff>
    </xdr:to>
    <xdr:pic>
      <xdr:nvPicPr>
        <xdr:cNvPr id="20" name="Picture 19">
          <a:extLst>
            <a:ext uri="{FF2B5EF4-FFF2-40B4-BE49-F238E27FC236}">
              <a16:creationId xmlns:a16="http://schemas.microsoft.com/office/drawing/2014/main" id="{9C5A25D1-EC74-88CE-7F84-15E7B121FF2F}"/>
            </a:ext>
          </a:extLst>
        </xdr:cNvPr>
        <xdr:cNvPicPr>
          <a:picLocks noChangeAspect="1"/>
        </xdr:cNvPicPr>
      </xdr:nvPicPr>
      <xdr:blipFill>
        <a:blip xmlns:r="http://schemas.openxmlformats.org/officeDocument/2006/relationships" r:embed="rId19"/>
        <a:stretch>
          <a:fillRect/>
        </a:stretch>
      </xdr:blipFill>
      <xdr:spPr>
        <a:xfrm>
          <a:off x="3429000" y="70208775"/>
          <a:ext cx="4904762" cy="7228571"/>
        </a:xfrm>
        <a:prstGeom prst="rect">
          <a:avLst/>
        </a:prstGeom>
      </xdr:spPr>
    </xdr:pic>
    <xdr:clientData/>
  </xdr:twoCellAnchor>
  <xdr:twoCellAnchor editAs="oneCell">
    <xdr:from>
      <xdr:col>8</xdr:col>
      <xdr:colOff>0</xdr:colOff>
      <xdr:row>289</xdr:row>
      <xdr:rowOff>0</xdr:rowOff>
    </xdr:from>
    <xdr:to>
      <xdr:col>18</xdr:col>
      <xdr:colOff>599143</xdr:colOff>
      <xdr:row>322</xdr:row>
      <xdr:rowOff>3257</xdr:rowOff>
    </xdr:to>
    <xdr:pic>
      <xdr:nvPicPr>
        <xdr:cNvPr id="21" name="Picture 20">
          <a:extLst>
            <a:ext uri="{FF2B5EF4-FFF2-40B4-BE49-F238E27FC236}">
              <a16:creationId xmlns:a16="http://schemas.microsoft.com/office/drawing/2014/main" id="{A4659E5B-6F7C-2EA6-58E1-8DC58E202C85}"/>
            </a:ext>
          </a:extLst>
        </xdr:cNvPr>
        <xdr:cNvPicPr>
          <a:picLocks noChangeAspect="1"/>
        </xdr:cNvPicPr>
      </xdr:nvPicPr>
      <xdr:blipFill>
        <a:blip xmlns:r="http://schemas.openxmlformats.org/officeDocument/2006/relationships" r:embed="rId20"/>
        <a:stretch>
          <a:fillRect/>
        </a:stretch>
      </xdr:blipFill>
      <xdr:spPr>
        <a:xfrm>
          <a:off x="13030200" y="64808100"/>
          <a:ext cx="7457143" cy="6600000"/>
        </a:xfrm>
        <a:prstGeom prst="rect">
          <a:avLst/>
        </a:prstGeom>
      </xdr:spPr>
    </xdr:pic>
    <xdr:clientData/>
  </xdr:twoCellAnchor>
  <xdr:twoCellAnchor editAs="oneCell">
    <xdr:from>
      <xdr:col>8</xdr:col>
      <xdr:colOff>0</xdr:colOff>
      <xdr:row>271</xdr:row>
      <xdr:rowOff>0</xdr:rowOff>
    </xdr:from>
    <xdr:to>
      <xdr:col>19</xdr:col>
      <xdr:colOff>46675</xdr:colOff>
      <xdr:row>286</xdr:row>
      <xdr:rowOff>161531</xdr:rowOff>
    </xdr:to>
    <xdr:pic>
      <xdr:nvPicPr>
        <xdr:cNvPr id="22" name="Picture 21">
          <a:extLst>
            <a:ext uri="{FF2B5EF4-FFF2-40B4-BE49-F238E27FC236}">
              <a16:creationId xmlns:a16="http://schemas.microsoft.com/office/drawing/2014/main" id="{57A301C9-CCAD-21DF-51E3-C3D8B69CD7F2}"/>
            </a:ext>
          </a:extLst>
        </xdr:cNvPr>
        <xdr:cNvPicPr>
          <a:picLocks noChangeAspect="1"/>
        </xdr:cNvPicPr>
      </xdr:nvPicPr>
      <xdr:blipFill>
        <a:blip xmlns:r="http://schemas.openxmlformats.org/officeDocument/2006/relationships" r:embed="rId21"/>
        <a:stretch>
          <a:fillRect/>
        </a:stretch>
      </xdr:blipFill>
      <xdr:spPr>
        <a:xfrm>
          <a:off x="13030200" y="61207650"/>
          <a:ext cx="7590476" cy="3161905"/>
        </a:xfrm>
        <a:prstGeom prst="rect">
          <a:avLst/>
        </a:prstGeom>
      </xdr:spPr>
    </xdr:pic>
    <xdr:clientData/>
  </xdr:twoCellAnchor>
  <xdr:twoCellAnchor editAs="oneCell">
    <xdr:from>
      <xdr:col>8</xdr:col>
      <xdr:colOff>0</xdr:colOff>
      <xdr:row>223</xdr:row>
      <xdr:rowOff>0</xdr:rowOff>
    </xdr:from>
    <xdr:to>
      <xdr:col>16</xdr:col>
      <xdr:colOff>608838</xdr:colOff>
      <xdr:row>259</xdr:row>
      <xdr:rowOff>3183</xdr:rowOff>
    </xdr:to>
    <xdr:pic>
      <xdr:nvPicPr>
        <xdr:cNvPr id="23" name="Picture 22">
          <a:extLst>
            <a:ext uri="{FF2B5EF4-FFF2-40B4-BE49-F238E27FC236}">
              <a16:creationId xmlns:a16="http://schemas.microsoft.com/office/drawing/2014/main" id="{BE2EA229-CEC4-BB23-687B-2000EE53DD5C}"/>
            </a:ext>
          </a:extLst>
        </xdr:cNvPr>
        <xdr:cNvPicPr>
          <a:picLocks noChangeAspect="1"/>
        </xdr:cNvPicPr>
      </xdr:nvPicPr>
      <xdr:blipFill>
        <a:blip xmlns:r="http://schemas.openxmlformats.org/officeDocument/2006/relationships" r:embed="rId22"/>
        <a:stretch>
          <a:fillRect/>
        </a:stretch>
      </xdr:blipFill>
      <xdr:spPr>
        <a:xfrm>
          <a:off x="13030200" y="51606450"/>
          <a:ext cx="6095238" cy="7200000"/>
        </a:xfrm>
        <a:prstGeom prst="rect">
          <a:avLst/>
        </a:prstGeom>
      </xdr:spPr>
    </xdr:pic>
    <xdr:clientData/>
  </xdr:twoCellAnchor>
  <xdr:twoCellAnchor editAs="oneCell">
    <xdr:from>
      <xdr:col>8</xdr:col>
      <xdr:colOff>0</xdr:colOff>
      <xdr:row>191</xdr:row>
      <xdr:rowOff>0</xdr:rowOff>
    </xdr:from>
    <xdr:to>
      <xdr:col>16</xdr:col>
      <xdr:colOff>667885</xdr:colOff>
      <xdr:row>220</xdr:row>
      <xdr:rowOff>113561</xdr:rowOff>
    </xdr:to>
    <xdr:pic>
      <xdr:nvPicPr>
        <xdr:cNvPr id="24" name="Picture 23">
          <a:extLst>
            <a:ext uri="{FF2B5EF4-FFF2-40B4-BE49-F238E27FC236}">
              <a16:creationId xmlns:a16="http://schemas.microsoft.com/office/drawing/2014/main" id="{03FAAC5A-DAD8-2459-94A5-FD88EA0F19EC}"/>
            </a:ext>
          </a:extLst>
        </xdr:cNvPr>
        <xdr:cNvPicPr>
          <a:picLocks noChangeAspect="1"/>
        </xdr:cNvPicPr>
      </xdr:nvPicPr>
      <xdr:blipFill>
        <a:blip xmlns:r="http://schemas.openxmlformats.org/officeDocument/2006/relationships" r:embed="rId23"/>
        <a:stretch>
          <a:fillRect/>
        </a:stretch>
      </xdr:blipFill>
      <xdr:spPr>
        <a:xfrm>
          <a:off x="13030200" y="45205650"/>
          <a:ext cx="6161905" cy="5914286"/>
        </a:xfrm>
        <a:prstGeom prst="rect">
          <a:avLst/>
        </a:prstGeom>
      </xdr:spPr>
    </xdr:pic>
    <xdr:clientData/>
  </xdr:twoCellAnchor>
  <xdr:twoCellAnchor editAs="oneCell">
    <xdr:from>
      <xdr:col>7</xdr:col>
      <xdr:colOff>39414</xdr:colOff>
      <xdr:row>3</xdr:row>
      <xdr:rowOff>118241</xdr:rowOff>
    </xdr:from>
    <xdr:to>
      <xdr:col>16</xdr:col>
      <xdr:colOff>467214</xdr:colOff>
      <xdr:row>22</xdr:row>
      <xdr:rowOff>155862</xdr:rowOff>
    </xdr:to>
    <xdr:pic>
      <xdr:nvPicPr>
        <xdr:cNvPr id="25" name="Picture 24">
          <a:extLst>
            <a:ext uri="{FF2B5EF4-FFF2-40B4-BE49-F238E27FC236}">
              <a16:creationId xmlns:a16="http://schemas.microsoft.com/office/drawing/2014/main" id="{CD7B320D-0D29-CA86-785F-974D0797F23E}"/>
            </a:ext>
          </a:extLst>
        </xdr:cNvPr>
        <xdr:cNvPicPr>
          <a:picLocks noChangeAspect="1"/>
        </xdr:cNvPicPr>
      </xdr:nvPicPr>
      <xdr:blipFill>
        <a:blip xmlns:r="http://schemas.openxmlformats.org/officeDocument/2006/relationships" r:embed="rId24"/>
        <a:stretch>
          <a:fillRect/>
        </a:stretch>
      </xdr:blipFill>
      <xdr:spPr>
        <a:xfrm>
          <a:off x="14806448" y="709448"/>
          <a:ext cx="6458110" cy="3781931"/>
        </a:xfrm>
        <a:prstGeom prst="rect">
          <a:avLst/>
        </a:prstGeom>
      </xdr:spPr>
    </xdr:pic>
    <xdr:clientData/>
  </xdr:twoCellAnchor>
  <xdr:twoCellAnchor editAs="oneCell">
    <xdr:from>
      <xdr:col>7</xdr:col>
      <xdr:colOff>0</xdr:colOff>
      <xdr:row>26</xdr:row>
      <xdr:rowOff>0</xdr:rowOff>
    </xdr:from>
    <xdr:to>
      <xdr:col>15</xdr:col>
      <xdr:colOff>457200</xdr:colOff>
      <xdr:row>47</xdr:row>
      <xdr:rowOff>100965</xdr:rowOff>
    </xdr:to>
    <xdr:pic>
      <xdr:nvPicPr>
        <xdr:cNvPr id="26" name="Picture 25">
          <a:extLst>
            <a:ext uri="{FF2B5EF4-FFF2-40B4-BE49-F238E27FC236}">
              <a16:creationId xmlns:a16="http://schemas.microsoft.com/office/drawing/2014/main" id="{AD67C196-747A-4E4B-E252-3C86A5A01AF6}"/>
            </a:ext>
          </a:extLst>
        </xdr:cNvPr>
        <xdr:cNvPicPr>
          <a:picLocks noChangeAspect="1"/>
        </xdr:cNvPicPr>
      </xdr:nvPicPr>
      <xdr:blipFill>
        <a:blip xmlns:r="http://schemas.openxmlformats.org/officeDocument/2006/relationships" r:embed="rId25"/>
        <a:stretch>
          <a:fillRect/>
        </a:stretch>
      </xdr:blipFill>
      <xdr:spPr>
        <a:xfrm>
          <a:off x="12344400" y="12201525"/>
          <a:ext cx="5943600" cy="43014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statistics-suriname.org/wp-content/uploads/2024/03/Genderpublicatie-2023-FL180324FIN.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tatistics-suriname.org/wp-content/uploads/2024/05/Financieel-Jaarplan-2024.pdf"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cs-suriname.org/wp-content/uploads/2024/03/Genderpublicatie-2023-FL180324FIN.pdf" TargetMode="External"/><Relationship Id="rId1" Type="http://schemas.openxmlformats.org/officeDocument/2006/relationships/hyperlink" Target="https://statistics-suriname.org/wp-content/uploads/2024/03/Genderpublicatie-2023-FL180324FIN.pdf"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gov.sr/nationaal-mensenrechten-instituut-in-oprichting/" TargetMode="Externa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hyperlink" Target="https://data.unicef.org/topic/child-protection/violence/violent-disciplin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tatistics-suriname.org/wp-content/uploads/2024/03/Genderpublicatie-2023-FL180324FIN.pdf" TargetMode="External"/><Relationship Id="rId1" Type="http://schemas.openxmlformats.org/officeDocument/2006/relationships/hyperlink" Target="https://statistics-suriname.org/wp-content/uploads/2024/03/Genderpublicatie-2023-FL180324F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1"/>
  <sheetViews>
    <sheetView topLeftCell="A4" zoomScale="70" zoomScaleNormal="70" workbookViewId="0">
      <pane xSplit="2" ySplit="4" topLeftCell="C8" activePane="bottomRight" state="frozen"/>
      <selection activeCell="A4" sqref="A4"/>
      <selection pane="topRight" activeCell="C4" sqref="C4"/>
      <selection pane="bottomLeft" activeCell="A8" sqref="A8"/>
      <selection pane="bottomRight" activeCell="M35" sqref="M35"/>
    </sheetView>
  </sheetViews>
  <sheetFormatPr defaultColWidth="8.75" defaultRowHeight="15.75" x14ac:dyDescent="0.25"/>
  <cols>
    <col min="1" max="1" width="23" style="249" customWidth="1"/>
    <col min="2" max="2" width="31.5" style="249" customWidth="1"/>
    <col min="3" max="3" width="8.875" style="249" customWidth="1"/>
    <col min="4" max="4" width="42.75" style="249" customWidth="1"/>
    <col min="5" max="5" width="9" style="249" customWidth="1"/>
    <col min="6" max="6" width="12.75" style="249" customWidth="1"/>
    <col min="7" max="7" width="11" style="250" customWidth="1"/>
    <col min="8" max="8" width="11.75" style="250" customWidth="1"/>
    <col min="9" max="9" width="10.75" style="250" customWidth="1"/>
    <col min="10" max="14" width="9" style="249" customWidth="1"/>
    <col min="15" max="15" width="9.125" style="249" customWidth="1"/>
    <col min="16" max="16" width="10.25" style="249" customWidth="1"/>
    <col min="17" max="17" width="13.375" style="249" customWidth="1"/>
    <col min="18" max="18" width="8.125" style="249" customWidth="1"/>
    <col min="19" max="19" width="12.75" style="249" customWidth="1"/>
    <col min="20" max="20" width="9" style="249" customWidth="1"/>
    <col min="21" max="21" width="11.5" style="251" customWidth="1"/>
    <col min="22" max="22" width="10.375" style="251" customWidth="1"/>
    <col min="23" max="24" width="8.75" style="251" customWidth="1"/>
    <col min="25" max="25" width="9" style="251" customWidth="1"/>
    <col min="26" max="26" width="8.75" style="122"/>
    <col min="27" max="27" width="19.75" style="251" customWidth="1"/>
    <col min="28" max="16384" width="8.75" style="249"/>
  </cols>
  <sheetData>
    <row r="1" spans="1:27" ht="43.15" customHeight="1" x14ac:dyDescent="0.25">
      <c r="A1" s="449" t="s">
        <v>424</v>
      </c>
      <c r="B1" s="449"/>
      <c r="C1" s="449"/>
    </row>
    <row r="2" spans="1:27" ht="78.599999999999994" customHeight="1" x14ac:dyDescent="0.25">
      <c r="A2" s="449" t="s">
        <v>434</v>
      </c>
      <c r="B2" s="449"/>
      <c r="C2" s="449"/>
    </row>
    <row r="3" spans="1:27" x14ac:dyDescent="0.25">
      <c r="A3" s="248"/>
      <c r="B3" s="248"/>
      <c r="C3" s="248"/>
    </row>
    <row r="4" spans="1:27" ht="36" customHeight="1" x14ac:dyDescent="0.3">
      <c r="A4" s="450" t="s">
        <v>0</v>
      </c>
      <c r="B4" s="450"/>
      <c r="C4" s="450"/>
      <c r="D4" s="450"/>
      <c r="U4" s="451"/>
      <c r="V4" s="451"/>
      <c r="W4" s="451"/>
      <c r="X4" s="451"/>
      <c r="Y4" s="451"/>
    </row>
    <row r="5" spans="1:27" ht="36" customHeight="1" x14ac:dyDescent="0.3">
      <c r="A5" s="253"/>
      <c r="B5" s="254"/>
      <c r="C5" s="254"/>
      <c r="D5" s="254"/>
      <c r="U5" s="252"/>
      <c r="V5" s="252"/>
      <c r="W5" s="252"/>
      <c r="X5" s="252"/>
      <c r="Y5" s="252"/>
    </row>
    <row r="6" spans="1:27" ht="15.6" customHeight="1" x14ac:dyDescent="0.25">
      <c r="A6" s="455" t="s">
        <v>60</v>
      </c>
      <c r="B6" s="455" t="s">
        <v>61</v>
      </c>
      <c r="C6" s="461" t="s">
        <v>62</v>
      </c>
      <c r="D6" s="456" t="s">
        <v>425</v>
      </c>
      <c r="E6" s="457" t="s">
        <v>63</v>
      </c>
      <c r="F6" s="255" t="s">
        <v>426</v>
      </c>
      <c r="G6" s="456" t="s">
        <v>1</v>
      </c>
      <c r="H6" s="456"/>
      <c r="I6" s="456"/>
      <c r="J6" s="456"/>
      <c r="K6" s="456" t="s">
        <v>64</v>
      </c>
      <c r="L6" s="456"/>
      <c r="M6" s="456"/>
      <c r="N6" s="255"/>
      <c r="O6" s="255" t="s">
        <v>65</v>
      </c>
      <c r="P6" s="463" t="s">
        <v>66</v>
      </c>
      <c r="Q6" s="459" t="s">
        <v>428</v>
      </c>
      <c r="R6" s="459" t="s">
        <v>67</v>
      </c>
      <c r="S6" s="459" t="s">
        <v>68</v>
      </c>
      <c r="T6" s="460" t="s">
        <v>69</v>
      </c>
      <c r="U6" s="462" t="s">
        <v>432</v>
      </c>
      <c r="V6" s="462"/>
      <c r="W6" s="462"/>
      <c r="X6" s="462" t="s">
        <v>433</v>
      </c>
      <c r="Y6" s="462"/>
      <c r="Z6" s="453" t="s">
        <v>71</v>
      </c>
      <c r="AA6" s="454" t="s">
        <v>70</v>
      </c>
    </row>
    <row r="7" spans="1:27" ht="38.25" x14ac:dyDescent="0.25">
      <c r="A7" s="455"/>
      <c r="B7" s="455"/>
      <c r="C7" s="461"/>
      <c r="D7" s="456"/>
      <c r="E7" s="458"/>
      <c r="F7" s="256" t="s">
        <v>76</v>
      </c>
      <c r="G7" s="256" t="s">
        <v>427</v>
      </c>
      <c r="H7" s="256" t="s">
        <v>77</v>
      </c>
      <c r="I7" s="256" t="s">
        <v>78</v>
      </c>
      <c r="J7" s="257" t="s">
        <v>79</v>
      </c>
      <c r="K7" s="257" t="s">
        <v>80</v>
      </c>
      <c r="L7" s="257" t="s">
        <v>81</v>
      </c>
      <c r="M7" s="257" t="s">
        <v>82</v>
      </c>
      <c r="N7" s="257" t="s">
        <v>83</v>
      </c>
      <c r="O7" s="257" t="s">
        <v>84</v>
      </c>
      <c r="P7" s="464"/>
      <c r="Q7" s="459"/>
      <c r="R7" s="459"/>
      <c r="S7" s="459"/>
      <c r="T7" s="460"/>
      <c r="U7" s="258" t="s">
        <v>72</v>
      </c>
      <c r="V7" s="256" t="s">
        <v>73</v>
      </c>
      <c r="W7" s="256" t="s">
        <v>559</v>
      </c>
      <c r="X7" s="259" t="s">
        <v>74</v>
      </c>
      <c r="Y7" s="260" t="s">
        <v>75</v>
      </c>
      <c r="Z7" s="453"/>
      <c r="AA7" s="454"/>
    </row>
    <row r="8" spans="1:27" s="268" customFormat="1" ht="205.15" customHeight="1" x14ac:dyDescent="0.25">
      <c r="A8" s="452" t="s">
        <v>2</v>
      </c>
      <c r="B8" s="262" t="s">
        <v>3</v>
      </c>
      <c r="C8" s="263" t="s">
        <v>85</v>
      </c>
      <c r="D8" s="264" t="s">
        <v>413</v>
      </c>
      <c r="E8" s="42" t="s">
        <v>86</v>
      </c>
      <c r="F8" s="43">
        <v>2</v>
      </c>
      <c r="G8" s="158" t="s">
        <v>87</v>
      </c>
      <c r="H8" s="158" t="s">
        <v>414</v>
      </c>
      <c r="I8" s="43" t="s">
        <v>89</v>
      </c>
      <c r="J8" s="265"/>
      <c r="K8" s="186" t="s">
        <v>90</v>
      </c>
      <c r="L8" s="43" t="s">
        <v>415</v>
      </c>
      <c r="M8" s="186"/>
      <c r="N8" s="186"/>
      <c r="O8" s="186">
        <v>2021</v>
      </c>
      <c r="P8" s="186" t="s">
        <v>87</v>
      </c>
      <c r="Q8" s="186">
        <v>1</v>
      </c>
      <c r="R8" s="186">
        <v>2021</v>
      </c>
      <c r="S8" s="43" t="s">
        <v>415</v>
      </c>
      <c r="T8" s="43" t="s">
        <v>91</v>
      </c>
      <c r="U8" s="186">
        <v>1</v>
      </c>
      <c r="V8" s="186">
        <v>1</v>
      </c>
      <c r="W8" s="186">
        <v>1</v>
      </c>
      <c r="X8" s="266">
        <v>1</v>
      </c>
      <c r="Y8" s="47">
        <v>1</v>
      </c>
      <c r="Z8" s="267">
        <v>8</v>
      </c>
      <c r="AA8" s="43" t="s">
        <v>420</v>
      </c>
    </row>
    <row r="9" spans="1:27" ht="153.75" x14ac:dyDescent="0.25">
      <c r="A9" s="452"/>
      <c r="B9" s="39" t="s">
        <v>4</v>
      </c>
      <c r="C9" s="261" t="s">
        <v>92</v>
      </c>
      <c r="D9" s="27" t="s">
        <v>5</v>
      </c>
      <c r="E9" s="42" t="s">
        <v>86</v>
      </c>
      <c r="F9" s="43">
        <v>0</v>
      </c>
      <c r="G9" s="158"/>
      <c r="H9" s="158"/>
      <c r="I9" s="43"/>
      <c r="J9" s="265"/>
      <c r="K9" s="186"/>
      <c r="L9" s="43"/>
      <c r="M9" s="186"/>
      <c r="N9" s="186"/>
      <c r="O9" s="186"/>
      <c r="P9" s="186"/>
      <c r="Q9" s="186">
        <v>1</v>
      </c>
      <c r="R9" s="186"/>
      <c r="S9" s="43"/>
      <c r="T9" s="43" t="s">
        <v>93</v>
      </c>
      <c r="U9" s="186">
        <v>1</v>
      </c>
      <c r="V9" s="186">
        <v>1</v>
      </c>
      <c r="W9" s="186">
        <v>1</v>
      </c>
      <c r="X9" s="266">
        <v>0</v>
      </c>
      <c r="Y9" s="43">
        <v>0</v>
      </c>
      <c r="Z9" s="267">
        <v>6</v>
      </c>
      <c r="AA9" s="43" t="s">
        <v>420</v>
      </c>
    </row>
    <row r="10" spans="1:27" ht="51" x14ac:dyDescent="0.25">
      <c r="A10" s="452"/>
      <c r="B10" s="39" t="s">
        <v>94</v>
      </c>
      <c r="C10" s="261" t="s">
        <v>95</v>
      </c>
      <c r="D10" s="27" t="s">
        <v>6</v>
      </c>
      <c r="E10" s="42" t="s">
        <v>86</v>
      </c>
      <c r="F10" s="43">
        <v>2</v>
      </c>
      <c r="G10" s="43" t="s">
        <v>415</v>
      </c>
      <c r="H10" s="183" t="s">
        <v>676</v>
      </c>
      <c r="I10" s="43" t="s">
        <v>96</v>
      </c>
      <c r="J10" s="265"/>
      <c r="K10" s="186" t="s">
        <v>90</v>
      </c>
      <c r="L10" s="43" t="s">
        <v>415</v>
      </c>
      <c r="M10" s="186"/>
      <c r="N10" s="186"/>
      <c r="O10" s="186" t="s">
        <v>677</v>
      </c>
      <c r="P10" s="186" t="s">
        <v>87</v>
      </c>
      <c r="Q10" s="186">
        <v>1</v>
      </c>
      <c r="R10" s="186" t="s">
        <v>677</v>
      </c>
      <c r="S10" s="43" t="s">
        <v>415</v>
      </c>
      <c r="T10" s="43" t="s">
        <v>97</v>
      </c>
      <c r="U10" s="186">
        <v>1</v>
      </c>
      <c r="V10" s="186">
        <v>1</v>
      </c>
      <c r="W10" s="186">
        <v>1</v>
      </c>
      <c r="X10" s="266">
        <v>1</v>
      </c>
      <c r="Y10" s="47">
        <v>1</v>
      </c>
      <c r="Z10" s="267">
        <v>8</v>
      </c>
      <c r="AA10" s="43" t="s">
        <v>420</v>
      </c>
    </row>
    <row r="11" spans="1:27" ht="39" x14ac:dyDescent="0.25">
      <c r="A11" s="452"/>
      <c r="B11" s="39" t="s">
        <v>7</v>
      </c>
      <c r="C11" s="261" t="s">
        <v>98</v>
      </c>
      <c r="D11" s="27" t="s">
        <v>8</v>
      </c>
      <c r="E11" s="42" t="s">
        <v>86</v>
      </c>
      <c r="F11" s="43">
        <v>2</v>
      </c>
      <c r="G11" s="43"/>
      <c r="H11" s="43" t="s">
        <v>99</v>
      </c>
      <c r="I11" s="43"/>
      <c r="J11" s="265"/>
      <c r="K11" s="186"/>
      <c r="L11" s="186"/>
      <c r="M11" s="186"/>
      <c r="N11" s="186"/>
      <c r="O11" s="186" t="s">
        <v>678</v>
      </c>
      <c r="P11" s="186" t="s">
        <v>87</v>
      </c>
      <c r="Q11" s="186">
        <v>1</v>
      </c>
      <c r="R11" s="186" t="s">
        <v>678</v>
      </c>
      <c r="S11" s="43" t="s">
        <v>415</v>
      </c>
      <c r="T11" s="43" t="s">
        <v>97</v>
      </c>
      <c r="U11" s="186">
        <v>1</v>
      </c>
      <c r="V11" s="186">
        <v>1</v>
      </c>
      <c r="W11" s="186">
        <v>1</v>
      </c>
      <c r="X11" s="266">
        <v>1</v>
      </c>
      <c r="Y11" s="47">
        <v>1</v>
      </c>
      <c r="Z11" s="267">
        <v>8</v>
      </c>
      <c r="AA11" s="43" t="s">
        <v>420</v>
      </c>
    </row>
    <row r="12" spans="1:27" ht="77.25" x14ac:dyDescent="0.25">
      <c r="A12" s="452" t="s">
        <v>9</v>
      </c>
      <c r="B12" s="39" t="s">
        <v>10</v>
      </c>
      <c r="C12" s="261" t="s">
        <v>100</v>
      </c>
      <c r="D12" s="3" t="s">
        <v>11</v>
      </c>
      <c r="E12" s="42" t="s">
        <v>86</v>
      </c>
      <c r="F12" s="43">
        <v>2</v>
      </c>
      <c r="G12" s="43" t="s">
        <v>415</v>
      </c>
      <c r="H12" s="43" t="s">
        <v>99</v>
      </c>
      <c r="I12" s="43" t="s">
        <v>96</v>
      </c>
      <c r="J12" s="265"/>
      <c r="K12" s="186" t="s">
        <v>90</v>
      </c>
      <c r="L12" s="43" t="s">
        <v>415</v>
      </c>
      <c r="M12" s="186"/>
      <c r="N12" s="186"/>
      <c r="O12" s="186">
        <v>2021</v>
      </c>
      <c r="P12" s="186" t="s">
        <v>87</v>
      </c>
      <c r="Q12" s="186">
        <v>1</v>
      </c>
      <c r="R12" s="186">
        <v>2021</v>
      </c>
      <c r="S12" s="43" t="s">
        <v>415</v>
      </c>
      <c r="T12" s="43" t="s">
        <v>101</v>
      </c>
      <c r="U12" s="186">
        <v>1</v>
      </c>
      <c r="V12" s="186">
        <v>1</v>
      </c>
      <c r="W12" s="186">
        <v>1</v>
      </c>
      <c r="X12" s="266">
        <v>1</v>
      </c>
      <c r="Y12" s="47">
        <v>1</v>
      </c>
      <c r="Z12" s="267">
        <v>8</v>
      </c>
      <c r="AA12" s="186"/>
    </row>
    <row r="13" spans="1:27" ht="345" x14ac:dyDescent="0.25">
      <c r="A13" s="452"/>
      <c r="B13" s="39" t="s">
        <v>13</v>
      </c>
      <c r="C13" s="261" t="s">
        <v>102</v>
      </c>
      <c r="D13" s="3" t="s">
        <v>14</v>
      </c>
      <c r="E13" s="42" t="s">
        <v>86</v>
      </c>
      <c r="F13" s="43">
        <v>2</v>
      </c>
      <c r="G13" s="43" t="s">
        <v>415</v>
      </c>
      <c r="H13" s="158"/>
      <c r="I13" s="43"/>
      <c r="J13" s="265"/>
      <c r="K13" s="186" t="s">
        <v>90</v>
      </c>
      <c r="L13" s="43" t="s">
        <v>415</v>
      </c>
      <c r="M13" s="186"/>
      <c r="N13" s="186"/>
      <c r="O13" s="186">
        <v>2021</v>
      </c>
      <c r="P13" s="186" t="s">
        <v>87</v>
      </c>
      <c r="Q13" s="186">
        <v>1</v>
      </c>
      <c r="R13" s="186">
        <v>2021</v>
      </c>
      <c r="S13" s="43" t="s">
        <v>415</v>
      </c>
      <c r="T13" s="43" t="s">
        <v>97</v>
      </c>
      <c r="U13" s="186">
        <v>1</v>
      </c>
      <c r="V13" s="186">
        <v>1</v>
      </c>
      <c r="W13" s="186">
        <v>1</v>
      </c>
      <c r="X13" s="266">
        <v>1</v>
      </c>
      <c r="Y13" s="47">
        <v>1</v>
      </c>
      <c r="Z13" s="267">
        <v>8</v>
      </c>
      <c r="AA13" s="186"/>
    </row>
    <row r="14" spans="1:27" ht="38.25" x14ac:dyDescent="0.25">
      <c r="A14" s="452"/>
      <c r="B14" s="39" t="s">
        <v>15</v>
      </c>
      <c r="C14" s="261" t="s">
        <v>103</v>
      </c>
      <c r="D14" s="3" t="s">
        <v>16</v>
      </c>
      <c r="E14" s="42" t="s">
        <v>86</v>
      </c>
      <c r="F14" s="43">
        <v>2</v>
      </c>
      <c r="G14" s="43" t="s">
        <v>415</v>
      </c>
      <c r="H14" s="43" t="s">
        <v>421</v>
      </c>
      <c r="I14" s="43" t="s">
        <v>96</v>
      </c>
      <c r="J14" s="265"/>
      <c r="K14" s="186" t="s">
        <v>90</v>
      </c>
      <c r="L14" s="43" t="s">
        <v>415</v>
      </c>
      <c r="M14" s="186"/>
      <c r="N14" s="186"/>
      <c r="O14" s="186">
        <v>2022</v>
      </c>
      <c r="P14" s="186" t="s">
        <v>87</v>
      </c>
      <c r="Q14" s="186">
        <v>1</v>
      </c>
      <c r="R14" s="186">
        <v>2022</v>
      </c>
      <c r="S14" s="43" t="s">
        <v>415</v>
      </c>
      <c r="T14" s="43" t="s">
        <v>101</v>
      </c>
      <c r="U14" s="186">
        <v>1</v>
      </c>
      <c r="V14" s="186">
        <v>1</v>
      </c>
      <c r="W14" s="186">
        <v>1</v>
      </c>
      <c r="X14" s="266">
        <v>1</v>
      </c>
      <c r="Y14" s="47">
        <v>1</v>
      </c>
      <c r="Z14" s="267">
        <v>8</v>
      </c>
      <c r="AA14" s="186"/>
    </row>
    <row r="15" spans="1:27" ht="63.75" x14ac:dyDescent="0.25">
      <c r="A15" s="452" t="s">
        <v>17</v>
      </c>
      <c r="B15" s="39" t="s">
        <v>18</v>
      </c>
      <c r="C15" s="261" t="s">
        <v>104</v>
      </c>
      <c r="D15" s="261" t="s">
        <v>19</v>
      </c>
      <c r="E15" s="42" t="s">
        <v>86</v>
      </c>
      <c r="F15" s="43">
        <v>0</v>
      </c>
      <c r="G15" s="43"/>
      <c r="H15" s="43"/>
      <c r="I15" s="43"/>
      <c r="J15" s="186"/>
      <c r="K15" s="186"/>
      <c r="L15" s="43"/>
      <c r="M15" s="186"/>
      <c r="N15" s="186"/>
      <c r="O15" s="186"/>
      <c r="P15" s="186"/>
      <c r="Q15" s="186">
        <v>1</v>
      </c>
      <c r="R15" s="186"/>
      <c r="S15" s="43"/>
      <c r="T15" s="43" t="s">
        <v>97</v>
      </c>
      <c r="U15" s="186">
        <v>1</v>
      </c>
      <c r="V15" s="186">
        <v>1</v>
      </c>
      <c r="W15" s="186">
        <v>1</v>
      </c>
      <c r="X15" s="266">
        <v>1</v>
      </c>
      <c r="Y15" s="47">
        <v>1</v>
      </c>
      <c r="Z15" s="267">
        <v>8</v>
      </c>
      <c r="AA15" s="186"/>
    </row>
    <row r="16" spans="1:27" ht="39" x14ac:dyDescent="0.25">
      <c r="A16" s="452"/>
      <c r="B16" s="39" t="s">
        <v>20</v>
      </c>
      <c r="C16" s="261" t="s">
        <v>105</v>
      </c>
      <c r="D16" s="3" t="s">
        <v>21</v>
      </c>
      <c r="E16" s="42" t="s">
        <v>106</v>
      </c>
      <c r="F16" s="43">
        <v>2</v>
      </c>
      <c r="G16" s="43" t="s">
        <v>415</v>
      </c>
      <c r="H16" s="269"/>
      <c r="I16" s="43" t="s">
        <v>107</v>
      </c>
      <c r="J16" s="186"/>
      <c r="K16" s="186" t="s">
        <v>90</v>
      </c>
      <c r="L16" s="43" t="s">
        <v>415</v>
      </c>
      <c r="M16" s="186"/>
      <c r="N16" s="186"/>
      <c r="O16" s="186">
        <v>2021</v>
      </c>
      <c r="P16" s="186" t="s">
        <v>87</v>
      </c>
      <c r="Q16" s="186">
        <v>1</v>
      </c>
      <c r="R16" s="186">
        <v>2021</v>
      </c>
      <c r="S16" s="43" t="s">
        <v>415</v>
      </c>
      <c r="T16" s="43" t="s">
        <v>97</v>
      </c>
      <c r="U16" s="186">
        <v>1</v>
      </c>
      <c r="V16" s="186">
        <v>1</v>
      </c>
      <c r="W16" s="186">
        <v>1</v>
      </c>
      <c r="X16" s="266">
        <v>1</v>
      </c>
      <c r="Y16" s="47">
        <v>1</v>
      </c>
      <c r="Z16" s="267">
        <v>8</v>
      </c>
      <c r="AA16" s="186"/>
    </row>
    <row r="17" spans="1:27" ht="64.5" x14ac:dyDescent="0.25">
      <c r="A17" s="452"/>
      <c r="B17" s="39" t="s">
        <v>22</v>
      </c>
      <c r="C17" s="261" t="s">
        <v>108</v>
      </c>
      <c r="D17" s="3" t="s">
        <v>23</v>
      </c>
      <c r="E17" s="42" t="s">
        <v>86</v>
      </c>
      <c r="F17" s="43">
        <v>0</v>
      </c>
      <c r="G17" s="43"/>
      <c r="H17" s="43"/>
      <c r="I17" s="43"/>
      <c r="J17" s="186"/>
      <c r="K17" s="186"/>
      <c r="L17" s="43"/>
      <c r="M17" s="186"/>
      <c r="N17" s="186"/>
      <c r="O17" s="186"/>
      <c r="P17" s="186"/>
      <c r="Q17" s="186">
        <v>1</v>
      </c>
      <c r="R17" s="186"/>
      <c r="S17" s="43" t="s">
        <v>415</v>
      </c>
      <c r="T17" s="43" t="s">
        <v>109</v>
      </c>
      <c r="U17" s="186">
        <v>1</v>
      </c>
      <c r="V17" s="186">
        <v>1</v>
      </c>
      <c r="W17" s="186">
        <v>1</v>
      </c>
      <c r="X17" s="266">
        <v>0</v>
      </c>
      <c r="Y17" s="43">
        <v>0</v>
      </c>
      <c r="Z17" s="267">
        <v>6</v>
      </c>
      <c r="AA17" s="186"/>
    </row>
    <row r="18" spans="1:27" ht="64.5" x14ac:dyDescent="0.25">
      <c r="A18" s="452" t="s">
        <v>24</v>
      </c>
      <c r="B18" s="39" t="s">
        <v>25</v>
      </c>
      <c r="C18" s="261" t="s">
        <v>110</v>
      </c>
      <c r="D18" s="3" t="s">
        <v>26</v>
      </c>
      <c r="E18" s="42" t="s">
        <v>86</v>
      </c>
      <c r="F18" s="43">
        <v>0</v>
      </c>
      <c r="G18" s="43"/>
      <c r="H18" s="158"/>
      <c r="I18" s="43"/>
      <c r="J18" s="186"/>
      <c r="K18" s="186"/>
      <c r="L18" s="43"/>
      <c r="M18" s="186"/>
      <c r="N18" s="186"/>
      <c r="O18" s="186"/>
      <c r="P18" s="186"/>
      <c r="Q18" s="186">
        <v>1</v>
      </c>
      <c r="R18" s="186"/>
      <c r="S18" s="43" t="s">
        <v>415</v>
      </c>
      <c r="T18" s="43" t="s">
        <v>111</v>
      </c>
      <c r="U18" s="186">
        <v>1</v>
      </c>
      <c r="V18" s="186">
        <v>1</v>
      </c>
      <c r="W18" s="186">
        <v>1</v>
      </c>
      <c r="X18" s="266">
        <v>0</v>
      </c>
      <c r="Y18" s="47">
        <v>1</v>
      </c>
      <c r="Z18" s="267">
        <v>7</v>
      </c>
      <c r="AA18" s="186"/>
    </row>
    <row r="19" spans="1:27" ht="63.75" x14ac:dyDescent="0.25">
      <c r="A19" s="452"/>
      <c r="B19" s="39" t="s">
        <v>27</v>
      </c>
      <c r="C19" s="261" t="s">
        <v>112</v>
      </c>
      <c r="D19" s="3" t="s">
        <v>28</v>
      </c>
      <c r="E19" s="42" t="s">
        <v>86</v>
      </c>
      <c r="F19" s="43">
        <v>0</v>
      </c>
      <c r="G19" s="43"/>
      <c r="H19" s="158"/>
      <c r="I19" s="43"/>
      <c r="J19" s="186"/>
      <c r="K19" s="186"/>
      <c r="L19" s="43"/>
      <c r="M19" s="186"/>
      <c r="N19" s="186"/>
      <c r="O19" s="186"/>
      <c r="P19" s="186"/>
      <c r="Q19" s="186">
        <v>1</v>
      </c>
      <c r="R19" s="186"/>
      <c r="S19" s="43" t="s">
        <v>415</v>
      </c>
      <c r="T19" s="43" t="s">
        <v>113</v>
      </c>
      <c r="U19" s="186">
        <v>1</v>
      </c>
      <c r="V19" s="186">
        <v>1</v>
      </c>
      <c r="W19" s="186">
        <v>1</v>
      </c>
      <c r="X19" s="266">
        <v>1</v>
      </c>
      <c r="Y19" s="47">
        <v>1</v>
      </c>
      <c r="Z19" s="267">
        <v>8</v>
      </c>
      <c r="AA19" s="186"/>
    </row>
    <row r="20" spans="1:27" ht="77.25" x14ac:dyDescent="0.25">
      <c r="A20" s="452" t="s">
        <v>29</v>
      </c>
      <c r="B20" s="39" t="s">
        <v>30</v>
      </c>
      <c r="C20" s="261" t="s">
        <v>114</v>
      </c>
      <c r="D20" s="270" t="s">
        <v>31</v>
      </c>
      <c r="E20" s="42" t="s">
        <v>86</v>
      </c>
      <c r="F20" s="43">
        <v>2</v>
      </c>
      <c r="G20" s="43" t="s">
        <v>415</v>
      </c>
      <c r="H20" s="158" t="s">
        <v>115</v>
      </c>
      <c r="I20" s="43"/>
      <c r="J20" s="186"/>
      <c r="K20" s="186"/>
      <c r="L20" s="43" t="s">
        <v>415</v>
      </c>
      <c r="M20" s="186"/>
      <c r="N20" s="186"/>
      <c r="O20" s="186">
        <v>2023</v>
      </c>
      <c r="P20" s="186" t="s">
        <v>87</v>
      </c>
      <c r="Q20" s="186">
        <v>1</v>
      </c>
      <c r="R20" s="186">
        <v>2023</v>
      </c>
      <c r="S20" s="43" t="s">
        <v>415</v>
      </c>
      <c r="T20" s="43" t="s">
        <v>97</v>
      </c>
      <c r="U20" s="186">
        <v>1</v>
      </c>
      <c r="V20" s="186">
        <v>1</v>
      </c>
      <c r="W20" s="186">
        <v>1</v>
      </c>
      <c r="X20" s="266">
        <v>1</v>
      </c>
      <c r="Y20" s="47">
        <v>1</v>
      </c>
      <c r="Z20" s="267">
        <v>8</v>
      </c>
      <c r="AA20" s="186"/>
    </row>
    <row r="21" spans="1:27" ht="217.5" x14ac:dyDescent="0.25">
      <c r="A21" s="452"/>
      <c r="B21" s="39" t="s">
        <v>32</v>
      </c>
      <c r="C21" s="261" t="s">
        <v>116</v>
      </c>
      <c r="D21" s="3" t="s">
        <v>33</v>
      </c>
      <c r="E21" s="42" t="s">
        <v>106</v>
      </c>
      <c r="F21" s="43">
        <v>0</v>
      </c>
      <c r="G21" s="43"/>
      <c r="H21" s="43"/>
      <c r="I21" s="43"/>
      <c r="J21" s="186"/>
      <c r="K21" s="186"/>
      <c r="L21" s="43"/>
      <c r="M21" s="186"/>
      <c r="N21" s="186"/>
      <c r="O21" s="186"/>
      <c r="P21" s="186"/>
      <c r="Q21" s="186">
        <v>1</v>
      </c>
      <c r="R21" s="186"/>
      <c r="S21" s="43" t="s">
        <v>415</v>
      </c>
      <c r="T21" s="43" t="s">
        <v>117</v>
      </c>
      <c r="U21" s="186">
        <v>1</v>
      </c>
      <c r="V21" s="186">
        <v>1</v>
      </c>
      <c r="W21" s="186">
        <v>1</v>
      </c>
      <c r="X21" s="266">
        <v>1</v>
      </c>
      <c r="Y21" s="47">
        <v>1</v>
      </c>
      <c r="Z21" s="267">
        <v>8</v>
      </c>
      <c r="AA21" s="186"/>
    </row>
    <row r="22" spans="1:27" ht="103.15" customHeight="1" x14ac:dyDescent="0.25">
      <c r="A22" s="452" t="s">
        <v>34</v>
      </c>
      <c r="B22" s="39" t="s">
        <v>35</v>
      </c>
      <c r="C22" s="261" t="s">
        <v>118</v>
      </c>
      <c r="D22" s="3" t="s">
        <v>36</v>
      </c>
      <c r="E22" s="42" t="s">
        <v>86</v>
      </c>
      <c r="F22" s="43">
        <v>2</v>
      </c>
      <c r="G22" s="43" t="s">
        <v>416</v>
      </c>
      <c r="H22" s="43"/>
      <c r="I22" s="43" t="s">
        <v>418</v>
      </c>
      <c r="J22" s="186"/>
      <c r="K22" s="186"/>
      <c r="L22" s="43" t="s">
        <v>416</v>
      </c>
      <c r="M22" s="186"/>
      <c r="N22" s="186"/>
      <c r="O22" s="186">
        <v>2023</v>
      </c>
      <c r="P22" s="186" t="s">
        <v>431</v>
      </c>
      <c r="Q22" s="186">
        <v>1</v>
      </c>
      <c r="R22" s="186">
        <v>2023</v>
      </c>
      <c r="S22" s="43" t="s">
        <v>416</v>
      </c>
      <c r="T22" s="43" t="s">
        <v>119</v>
      </c>
      <c r="U22" s="186">
        <v>1</v>
      </c>
      <c r="V22" s="186">
        <v>1</v>
      </c>
      <c r="W22" s="186">
        <v>1</v>
      </c>
      <c r="X22" s="266">
        <v>1</v>
      </c>
      <c r="Y22" s="43">
        <v>0</v>
      </c>
      <c r="Z22" s="267">
        <v>7</v>
      </c>
      <c r="AA22" s="186"/>
    </row>
    <row r="23" spans="1:27" ht="210" customHeight="1" x14ac:dyDescent="0.25">
      <c r="A23" s="452"/>
      <c r="B23" s="39" t="s">
        <v>37</v>
      </c>
      <c r="C23" s="261" t="s">
        <v>120</v>
      </c>
      <c r="D23" s="3" t="s">
        <v>38</v>
      </c>
      <c r="E23" s="42" t="s">
        <v>86</v>
      </c>
      <c r="F23" s="43">
        <v>2</v>
      </c>
      <c r="G23" s="43"/>
      <c r="H23" s="43" t="s">
        <v>121</v>
      </c>
      <c r="I23" s="43" t="s">
        <v>122</v>
      </c>
      <c r="J23" s="186"/>
      <c r="K23" s="186"/>
      <c r="L23" s="186"/>
      <c r="M23" s="186"/>
      <c r="N23" s="186"/>
      <c r="O23" s="186">
        <v>2023</v>
      </c>
      <c r="P23" s="186" t="s">
        <v>87</v>
      </c>
      <c r="Q23" s="186">
        <v>1</v>
      </c>
      <c r="R23" s="186">
        <v>2023</v>
      </c>
      <c r="S23" s="186"/>
      <c r="T23" s="43" t="s">
        <v>123</v>
      </c>
      <c r="U23" s="186">
        <v>1</v>
      </c>
      <c r="V23" s="186">
        <v>1</v>
      </c>
      <c r="W23" s="186">
        <v>1</v>
      </c>
      <c r="X23" s="266">
        <v>0</v>
      </c>
      <c r="Y23" s="43">
        <v>0</v>
      </c>
      <c r="Z23" s="267">
        <v>6</v>
      </c>
      <c r="AA23" s="186"/>
    </row>
    <row r="24" spans="1:27" ht="172.15" customHeight="1" x14ac:dyDescent="0.25">
      <c r="A24" s="452" t="s">
        <v>39</v>
      </c>
      <c r="B24" s="39" t="s">
        <v>124</v>
      </c>
      <c r="C24" s="261" t="s">
        <v>125</v>
      </c>
      <c r="D24" s="261" t="s">
        <v>40</v>
      </c>
      <c r="E24" s="42" t="s">
        <v>126</v>
      </c>
      <c r="F24" s="43">
        <v>2</v>
      </c>
      <c r="G24" s="43" t="s">
        <v>417</v>
      </c>
      <c r="H24" s="43" t="s">
        <v>88</v>
      </c>
      <c r="I24" s="43"/>
      <c r="J24" s="186"/>
      <c r="K24" s="186" t="s">
        <v>87</v>
      </c>
      <c r="L24" s="186"/>
      <c r="M24" s="186"/>
      <c r="N24" s="186"/>
      <c r="O24" s="186">
        <v>2012</v>
      </c>
      <c r="P24" s="186" t="s">
        <v>87</v>
      </c>
      <c r="Q24" s="186">
        <v>1</v>
      </c>
      <c r="R24" s="186">
        <v>2012</v>
      </c>
      <c r="S24" s="186"/>
      <c r="T24" s="43" t="s">
        <v>127</v>
      </c>
      <c r="U24" s="186">
        <v>1</v>
      </c>
      <c r="V24" s="186">
        <v>1</v>
      </c>
      <c r="W24" s="186">
        <v>1</v>
      </c>
      <c r="X24" s="266">
        <v>0</v>
      </c>
      <c r="Y24" s="47">
        <v>1</v>
      </c>
      <c r="Z24" s="267">
        <v>7</v>
      </c>
      <c r="AA24" s="43"/>
    </row>
    <row r="25" spans="1:27" ht="216.75" x14ac:dyDescent="0.25">
      <c r="A25" s="452"/>
      <c r="B25" s="39" t="s">
        <v>41</v>
      </c>
      <c r="C25" s="261" t="s">
        <v>128</v>
      </c>
      <c r="D25" s="261" t="s">
        <v>42</v>
      </c>
      <c r="E25" s="42" t="s">
        <v>86</v>
      </c>
      <c r="F25" s="43">
        <v>2</v>
      </c>
      <c r="G25" s="43"/>
      <c r="H25" s="43" t="s">
        <v>121</v>
      </c>
      <c r="I25" s="43"/>
      <c r="J25" s="186"/>
      <c r="K25" s="186"/>
      <c r="L25" s="186"/>
      <c r="M25" s="186"/>
      <c r="N25" s="186"/>
      <c r="O25" s="186">
        <v>2023</v>
      </c>
      <c r="P25" s="186" t="s">
        <v>87</v>
      </c>
      <c r="Q25" s="186">
        <v>1</v>
      </c>
      <c r="R25" s="186">
        <v>2023</v>
      </c>
      <c r="S25" s="186"/>
      <c r="T25" s="43" t="s">
        <v>123</v>
      </c>
      <c r="U25" s="186">
        <v>1</v>
      </c>
      <c r="V25" s="186">
        <v>1</v>
      </c>
      <c r="W25" s="186">
        <v>1</v>
      </c>
      <c r="X25" s="266"/>
      <c r="Y25" s="43"/>
      <c r="Z25" s="267">
        <v>6</v>
      </c>
      <c r="AA25" s="186"/>
    </row>
    <row r="26" spans="1:27" ht="204.75" x14ac:dyDescent="0.25">
      <c r="A26" s="261" t="s">
        <v>43</v>
      </c>
      <c r="B26" s="39" t="s">
        <v>44</v>
      </c>
      <c r="C26" s="261" t="s">
        <v>129</v>
      </c>
      <c r="D26" s="3" t="s">
        <v>45</v>
      </c>
      <c r="E26" s="42" t="s">
        <v>106</v>
      </c>
      <c r="F26" s="43">
        <v>0</v>
      </c>
      <c r="G26" s="43"/>
      <c r="H26" s="43"/>
      <c r="I26" s="43"/>
      <c r="J26" s="186"/>
      <c r="K26" s="186"/>
      <c r="L26" s="186"/>
      <c r="M26" s="186"/>
      <c r="N26" s="186"/>
      <c r="O26" s="186"/>
      <c r="P26" s="186"/>
      <c r="Q26" s="186">
        <v>1</v>
      </c>
      <c r="R26" s="186"/>
      <c r="S26" s="186"/>
      <c r="T26" s="43" t="s">
        <v>130</v>
      </c>
      <c r="U26" s="186">
        <v>1</v>
      </c>
      <c r="V26" s="186">
        <v>1</v>
      </c>
      <c r="W26" s="186">
        <v>1</v>
      </c>
      <c r="X26" s="266"/>
      <c r="Y26" s="43"/>
      <c r="Z26" s="267">
        <v>6</v>
      </c>
      <c r="AA26" s="186"/>
    </row>
    <row r="27" spans="1:27" ht="76.5" x14ac:dyDescent="0.25">
      <c r="A27" s="261" t="s">
        <v>46</v>
      </c>
      <c r="B27" s="39" t="s">
        <v>47</v>
      </c>
      <c r="C27" s="261" t="s">
        <v>131</v>
      </c>
      <c r="D27" s="3" t="s">
        <v>48</v>
      </c>
      <c r="E27" s="42" t="s">
        <v>106</v>
      </c>
      <c r="F27" s="43">
        <v>2</v>
      </c>
      <c r="G27" s="43" t="s">
        <v>430</v>
      </c>
      <c r="H27" s="43" t="s">
        <v>132</v>
      </c>
      <c r="I27" s="43" t="s">
        <v>133</v>
      </c>
      <c r="J27" s="186"/>
      <c r="K27" s="186"/>
      <c r="L27" s="43" t="s">
        <v>430</v>
      </c>
      <c r="M27" s="186"/>
      <c r="N27" s="186"/>
      <c r="O27" s="186">
        <v>2023</v>
      </c>
      <c r="P27" s="186" t="s">
        <v>87</v>
      </c>
      <c r="Q27" s="186">
        <v>1</v>
      </c>
      <c r="R27" s="186">
        <v>2023</v>
      </c>
      <c r="S27" s="43" t="s">
        <v>429</v>
      </c>
      <c r="T27" s="43" t="s">
        <v>134</v>
      </c>
      <c r="U27" s="186">
        <v>1</v>
      </c>
      <c r="V27" s="186">
        <v>1</v>
      </c>
      <c r="W27" s="186">
        <v>1</v>
      </c>
      <c r="X27" s="266">
        <v>1</v>
      </c>
      <c r="Y27" s="43"/>
      <c r="Z27" s="267">
        <v>7</v>
      </c>
      <c r="AA27" s="186"/>
    </row>
    <row r="28" spans="1:27" ht="76.5" x14ac:dyDescent="0.25">
      <c r="A28" s="452" t="s">
        <v>49</v>
      </c>
      <c r="B28" s="39" t="s">
        <v>50</v>
      </c>
      <c r="C28" s="261" t="s">
        <v>135</v>
      </c>
      <c r="D28" s="3" t="s">
        <v>51</v>
      </c>
      <c r="E28" s="42" t="s">
        <v>86</v>
      </c>
      <c r="F28" s="43">
        <v>0</v>
      </c>
      <c r="G28" s="43"/>
      <c r="H28" s="43"/>
      <c r="I28" s="43"/>
      <c r="J28" s="186"/>
      <c r="K28" s="186"/>
      <c r="L28" s="43"/>
      <c r="M28" s="186"/>
      <c r="N28" s="186"/>
      <c r="O28" s="186"/>
      <c r="P28" s="186"/>
      <c r="Q28" s="186">
        <v>1</v>
      </c>
      <c r="R28" s="186"/>
      <c r="S28" s="43" t="s">
        <v>415</v>
      </c>
      <c r="T28" s="43" t="s">
        <v>93</v>
      </c>
      <c r="U28" s="186">
        <v>1</v>
      </c>
      <c r="V28" s="186">
        <v>1</v>
      </c>
      <c r="W28" s="186">
        <v>1</v>
      </c>
      <c r="X28" s="266"/>
      <c r="Y28" s="47">
        <v>1</v>
      </c>
      <c r="Z28" s="267">
        <v>7</v>
      </c>
      <c r="AA28" s="186"/>
    </row>
    <row r="29" spans="1:27" ht="383.25" x14ac:dyDescent="0.25">
      <c r="A29" s="452"/>
      <c r="B29" s="39" t="s">
        <v>52</v>
      </c>
      <c r="C29" s="261" t="s">
        <v>136</v>
      </c>
      <c r="D29" s="3" t="s">
        <v>53</v>
      </c>
      <c r="E29" s="42" t="s">
        <v>106</v>
      </c>
      <c r="F29" s="43">
        <v>0</v>
      </c>
      <c r="G29" s="43"/>
      <c r="H29" s="43"/>
      <c r="I29" s="43"/>
      <c r="J29" s="186"/>
      <c r="K29" s="186"/>
      <c r="L29" s="186"/>
      <c r="M29" s="186"/>
      <c r="N29" s="186"/>
      <c r="O29" s="186"/>
      <c r="P29" s="186"/>
      <c r="Q29" s="186">
        <v>1</v>
      </c>
      <c r="R29" s="186"/>
      <c r="S29" s="186" t="s">
        <v>137</v>
      </c>
      <c r="T29" s="43" t="s">
        <v>138</v>
      </c>
      <c r="U29" s="186">
        <v>1</v>
      </c>
      <c r="V29" s="186">
        <v>1</v>
      </c>
      <c r="W29" s="186">
        <v>1</v>
      </c>
      <c r="X29" s="266"/>
      <c r="Y29" s="47">
        <v>1</v>
      </c>
      <c r="Z29" s="267">
        <v>7</v>
      </c>
      <c r="AA29" s="186"/>
    </row>
    <row r="30" spans="1:27" ht="141" x14ac:dyDescent="0.25">
      <c r="A30" s="261" t="s">
        <v>54</v>
      </c>
      <c r="B30" s="39" t="s">
        <v>55</v>
      </c>
      <c r="C30" s="261" t="s">
        <v>139</v>
      </c>
      <c r="D30" s="3" t="s">
        <v>56</v>
      </c>
      <c r="E30" s="42" t="s">
        <v>106</v>
      </c>
      <c r="F30" s="43">
        <v>1</v>
      </c>
      <c r="G30" s="43"/>
      <c r="H30" s="43"/>
      <c r="I30" s="43"/>
      <c r="J30" s="186"/>
      <c r="K30" s="186"/>
      <c r="L30" s="43" t="s">
        <v>415</v>
      </c>
      <c r="M30" s="186"/>
      <c r="N30" s="186"/>
      <c r="O30" s="186"/>
      <c r="P30" s="186" t="s">
        <v>431</v>
      </c>
      <c r="Q30" s="186">
        <v>1</v>
      </c>
      <c r="R30" s="186"/>
      <c r="S30" s="43" t="s">
        <v>415</v>
      </c>
      <c r="T30" s="43" t="s">
        <v>93</v>
      </c>
      <c r="U30" s="186">
        <v>1</v>
      </c>
      <c r="V30" s="186">
        <v>1</v>
      </c>
      <c r="W30" s="186">
        <v>1</v>
      </c>
      <c r="X30" s="266"/>
      <c r="Y30" s="47">
        <v>1</v>
      </c>
      <c r="Z30" s="267">
        <v>6</v>
      </c>
      <c r="AA30" s="186"/>
    </row>
    <row r="31" spans="1:27" ht="115.5" x14ac:dyDescent="0.25">
      <c r="A31" s="261" t="s">
        <v>57</v>
      </c>
      <c r="B31" s="39" t="s">
        <v>58</v>
      </c>
      <c r="C31" s="261" t="s">
        <v>140</v>
      </c>
      <c r="D31" s="27" t="s">
        <v>59</v>
      </c>
      <c r="E31" s="42" t="s">
        <v>86</v>
      </c>
      <c r="F31" s="43">
        <v>2</v>
      </c>
      <c r="G31" s="43"/>
      <c r="H31" s="43" t="s">
        <v>141</v>
      </c>
      <c r="I31" s="43" t="s">
        <v>142</v>
      </c>
      <c r="J31" s="186"/>
      <c r="K31" s="186"/>
      <c r="L31" s="43" t="s">
        <v>415</v>
      </c>
      <c r="M31" s="186"/>
      <c r="N31" s="186"/>
      <c r="O31" s="186" t="s">
        <v>678</v>
      </c>
      <c r="P31" s="186" t="s">
        <v>87</v>
      </c>
      <c r="Q31" s="186">
        <v>1</v>
      </c>
      <c r="R31" s="186">
        <v>2018</v>
      </c>
      <c r="S31" s="43" t="s">
        <v>419</v>
      </c>
      <c r="T31" s="43" t="s">
        <v>93</v>
      </c>
      <c r="U31" s="186">
        <v>1</v>
      </c>
      <c r="V31" s="186">
        <v>1</v>
      </c>
      <c r="W31" s="186">
        <v>1</v>
      </c>
      <c r="X31" s="266"/>
      <c r="Y31" s="43">
        <v>1</v>
      </c>
      <c r="Z31" s="267">
        <v>7</v>
      </c>
      <c r="AA31" s="186"/>
    </row>
  </sheetData>
  <mergeCells count="29">
    <mergeCell ref="U6:W6"/>
    <mergeCell ref="X6:Y6"/>
    <mergeCell ref="A15:A17"/>
    <mergeCell ref="A18:A19"/>
    <mergeCell ref="A20:A21"/>
    <mergeCell ref="K6:M6"/>
    <mergeCell ref="P6:P7"/>
    <mergeCell ref="Q6:Q7"/>
    <mergeCell ref="A22:A23"/>
    <mergeCell ref="A24:A25"/>
    <mergeCell ref="A28:A29"/>
    <mergeCell ref="Z6:Z7"/>
    <mergeCell ref="AA6:AA7"/>
    <mergeCell ref="A8:A11"/>
    <mergeCell ref="A12:A14"/>
    <mergeCell ref="A6:A7"/>
    <mergeCell ref="B6:B7"/>
    <mergeCell ref="D6:D7"/>
    <mergeCell ref="E6:E7"/>
    <mergeCell ref="R6:R7"/>
    <mergeCell ref="S6:S7"/>
    <mergeCell ref="T6:T7"/>
    <mergeCell ref="C6:C7"/>
    <mergeCell ref="G6:J6"/>
    <mergeCell ref="A1:C1"/>
    <mergeCell ref="A2:C2"/>
    <mergeCell ref="A4:D4"/>
    <mergeCell ref="U4:W4"/>
    <mergeCell ref="X4:Y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24"/>
  <sheetViews>
    <sheetView topLeftCell="A22" zoomScale="90" zoomScaleNormal="90" workbookViewId="0">
      <selection activeCell="B23" sqref="B23"/>
    </sheetView>
  </sheetViews>
  <sheetFormatPr defaultRowHeight="15.75" x14ac:dyDescent="0.25"/>
  <cols>
    <col min="2" max="2" width="50" customWidth="1"/>
  </cols>
  <sheetData>
    <row r="1" spans="2:14" ht="54.6" customHeight="1" x14ac:dyDescent="0.25">
      <c r="B1" s="179" t="s">
        <v>536</v>
      </c>
    </row>
    <row r="2" spans="2:14" x14ac:dyDescent="0.25">
      <c r="B2" s="180" t="s">
        <v>105</v>
      </c>
    </row>
    <row r="3" spans="2:14" ht="70.900000000000006" customHeight="1" x14ac:dyDescent="0.25">
      <c r="B3" s="180" t="s">
        <v>21</v>
      </c>
    </row>
    <row r="5" spans="2:14" x14ac:dyDescent="0.25">
      <c r="B5" s="15"/>
      <c r="C5" s="15"/>
      <c r="D5" s="15"/>
      <c r="E5" s="15"/>
      <c r="F5" s="15"/>
      <c r="G5" s="15"/>
      <c r="H5" s="15"/>
      <c r="I5" s="15"/>
      <c r="J5" s="15"/>
      <c r="K5" s="15"/>
      <c r="L5" s="15"/>
      <c r="M5" s="15"/>
      <c r="N5" s="15"/>
    </row>
    <row r="6" spans="2:14" x14ac:dyDescent="0.25">
      <c r="B6" s="15"/>
      <c r="C6" s="15"/>
      <c r="D6" s="15"/>
      <c r="E6" s="15"/>
      <c r="F6" s="15"/>
      <c r="G6" s="15"/>
      <c r="H6" s="15"/>
      <c r="I6" s="15"/>
      <c r="J6" s="15"/>
      <c r="K6" s="15"/>
      <c r="L6" s="15"/>
      <c r="M6" s="15"/>
      <c r="N6" s="15"/>
    </row>
    <row r="7" spans="2:14" x14ac:dyDescent="0.25">
      <c r="B7" s="15"/>
      <c r="C7" s="15"/>
      <c r="D7" s="164"/>
      <c r="E7" s="15"/>
      <c r="F7" s="15"/>
      <c r="G7" s="15"/>
      <c r="H7" s="15"/>
      <c r="I7" s="15"/>
      <c r="J7" s="15"/>
      <c r="K7" s="15"/>
      <c r="L7" s="15"/>
      <c r="M7" s="15"/>
      <c r="N7" s="15"/>
    </row>
    <row r="8" spans="2:14" x14ac:dyDescent="0.25">
      <c r="B8" s="578" t="s">
        <v>270</v>
      </c>
      <c r="C8" s="578"/>
      <c r="D8" s="578"/>
      <c r="E8" s="578"/>
      <c r="F8" s="578"/>
      <c r="G8" s="578"/>
      <c r="H8" s="578"/>
      <c r="I8" s="578"/>
      <c r="J8" s="578"/>
      <c r="K8" s="578"/>
      <c r="L8" s="15"/>
      <c r="M8" s="15"/>
      <c r="N8" s="15"/>
    </row>
    <row r="9" spans="2:14" x14ac:dyDescent="0.25">
      <c r="B9" s="172" t="s">
        <v>271</v>
      </c>
      <c r="C9" s="173">
        <v>2014</v>
      </c>
      <c r="D9" s="173"/>
      <c r="E9" s="173"/>
      <c r="F9" s="173">
        <v>2015</v>
      </c>
      <c r="G9" s="173"/>
      <c r="H9" s="173"/>
      <c r="I9" s="173">
        <v>2016</v>
      </c>
      <c r="J9" s="173"/>
      <c r="K9" s="173"/>
      <c r="N9" s="15"/>
    </row>
    <row r="10" spans="2:14" x14ac:dyDescent="0.25">
      <c r="B10" s="172"/>
      <c r="C10" s="173" t="s">
        <v>153</v>
      </c>
      <c r="D10" s="173" t="s">
        <v>154</v>
      </c>
      <c r="E10" s="173" t="s">
        <v>150</v>
      </c>
      <c r="F10" s="168" t="s">
        <v>153</v>
      </c>
      <c r="G10" s="168" t="s">
        <v>154</v>
      </c>
      <c r="H10" s="168" t="s">
        <v>150</v>
      </c>
      <c r="I10" s="168" t="s">
        <v>153</v>
      </c>
      <c r="J10" s="168" t="s">
        <v>154</v>
      </c>
      <c r="K10" s="168" t="s">
        <v>150</v>
      </c>
      <c r="N10" s="15"/>
    </row>
    <row r="11" spans="2:14" x14ac:dyDescent="0.25">
      <c r="B11" s="174" t="s">
        <v>272</v>
      </c>
      <c r="C11" s="175">
        <v>1611</v>
      </c>
      <c r="D11" s="46">
        <v>129</v>
      </c>
      <c r="E11" s="176">
        <v>1740</v>
      </c>
      <c r="F11" s="177">
        <v>1456</v>
      </c>
      <c r="G11" s="44">
        <v>137</v>
      </c>
      <c r="H11" s="178">
        <v>1593</v>
      </c>
      <c r="I11" s="177">
        <v>1579</v>
      </c>
      <c r="J11" s="44">
        <v>81</v>
      </c>
      <c r="K11" s="178">
        <v>1660</v>
      </c>
      <c r="N11" s="15"/>
    </row>
    <row r="12" spans="2:14" x14ac:dyDescent="0.25">
      <c r="B12" s="174" t="s">
        <v>273</v>
      </c>
      <c r="C12" s="46">
        <v>741</v>
      </c>
      <c r="D12" s="46">
        <v>45</v>
      </c>
      <c r="E12" s="173">
        <v>786</v>
      </c>
      <c r="F12" s="177">
        <v>1191</v>
      </c>
      <c r="G12" s="44">
        <v>130</v>
      </c>
      <c r="H12" s="178">
        <v>1321</v>
      </c>
      <c r="I12" s="44">
        <v>490</v>
      </c>
      <c r="J12" s="44">
        <v>44</v>
      </c>
      <c r="K12" s="168">
        <v>534</v>
      </c>
      <c r="N12" s="15"/>
    </row>
    <row r="13" spans="2:14" x14ac:dyDescent="0.25">
      <c r="B13" s="174" t="s">
        <v>274</v>
      </c>
      <c r="C13" s="46">
        <v>325</v>
      </c>
      <c r="D13" s="46">
        <v>10</v>
      </c>
      <c r="E13" s="173">
        <v>335</v>
      </c>
      <c r="F13" s="44">
        <v>295</v>
      </c>
      <c r="G13" s="44">
        <v>2</v>
      </c>
      <c r="H13" s="168">
        <v>297</v>
      </c>
      <c r="I13" s="44">
        <v>304</v>
      </c>
      <c r="J13" s="44">
        <v>11</v>
      </c>
      <c r="K13" s="168">
        <v>315</v>
      </c>
      <c r="N13" s="15"/>
    </row>
    <row r="14" spans="2:14" x14ac:dyDescent="0.25">
      <c r="B14" s="174" t="s">
        <v>275</v>
      </c>
      <c r="C14" s="46">
        <v>27</v>
      </c>
      <c r="D14" s="46" t="s">
        <v>269</v>
      </c>
      <c r="E14" s="173">
        <v>27</v>
      </c>
      <c r="F14" s="44">
        <v>21</v>
      </c>
      <c r="G14" s="44">
        <v>4</v>
      </c>
      <c r="H14" s="168">
        <v>25</v>
      </c>
      <c r="I14" s="44">
        <v>20</v>
      </c>
      <c r="J14" s="44">
        <v>1</v>
      </c>
      <c r="K14" s="168">
        <v>21</v>
      </c>
      <c r="N14" s="15"/>
    </row>
    <row r="15" spans="2:14" x14ac:dyDescent="0.25">
      <c r="B15" s="174" t="s">
        <v>276</v>
      </c>
      <c r="C15" s="46">
        <v>111</v>
      </c>
      <c r="D15" s="46">
        <v>2</v>
      </c>
      <c r="E15" s="173">
        <v>113</v>
      </c>
      <c r="F15" s="44">
        <v>129</v>
      </c>
      <c r="G15" s="44">
        <v>3</v>
      </c>
      <c r="H15" s="168">
        <v>132</v>
      </c>
      <c r="I15" s="44">
        <v>121</v>
      </c>
      <c r="J15" s="44">
        <v>8</v>
      </c>
      <c r="K15" s="168">
        <v>129</v>
      </c>
      <c r="N15" s="15"/>
    </row>
    <row r="16" spans="2:14" x14ac:dyDescent="0.25">
      <c r="B16" s="174" t="s">
        <v>277</v>
      </c>
      <c r="C16" s="46">
        <v>171</v>
      </c>
      <c r="D16" s="46">
        <v>7</v>
      </c>
      <c r="E16" s="173">
        <v>178</v>
      </c>
      <c r="F16" s="44">
        <v>129</v>
      </c>
      <c r="G16" s="44">
        <v>6</v>
      </c>
      <c r="H16" s="168">
        <v>135</v>
      </c>
      <c r="I16" s="44">
        <v>150</v>
      </c>
      <c r="J16" s="44">
        <v>4</v>
      </c>
      <c r="K16" s="168">
        <v>154</v>
      </c>
      <c r="N16" s="15"/>
    </row>
    <row r="17" spans="2:14" x14ac:dyDescent="0.25">
      <c r="B17" s="174" t="s">
        <v>278</v>
      </c>
      <c r="C17" s="46">
        <v>95</v>
      </c>
      <c r="D17" s="46">
        <v>9</v>
      </c>
      <c r="E17" s="173">
        <v>104</v>
      </c>
      <c r="F17" s="44">
        <v>118</v>
      </c>
      <c r="G17" s="44">
        <v>6</v>
      </c>
      <c r="H17" s="168">
        <v>124</v>
      </c>
      <c r="I17" s="44">
        <v>121</v>
      </c>
      <c r="J17" s="44">
        <v>3</v>
      </c>
      <c r="K17" s="168">
        <v>124</v>
      </c>
      <c r="N17" s="15"/>
    </row>
    <row r="18" spans="2:14" x14ac:dyDescent="0.25">
      <c r="B18" s="174" t="s">
        <v>279</v>
      </c>
      <c r="C18" s="46">
        <v>155</v>
      </c>
      <c r="D18" s="46">
        <v>8</v>
      </c>
      <c r="E18" s="173">
        <v>163</v>
      </c>
      <c r="F18" s="44">
        <v>99</v>
      </c>
      <c r="G18" s="44">
        <v>6</v>
      </c>
      <c r="H18" s="168">
        <v>105</v>
      </c>
      <c r="I18" s="44">
        <v>95</v>
      </c>
      <c r="J18" s="44">
        <v>4</v>
      </c>
      <c r="K18" s="168">
        <v>99</v>
      </c>
      <c r="N18" s="15"/>
    </row>
    <row r="19" spans="2:14" x14ac:dyDescent="0.25">
      <c r="B19" s="174" t="s">
        <v>280</v>
      </c>
      <c r="C19" s="46">
        <v>59</v>
      </c>
      <c r="D19" s="46">
        <v>2</v>
      </c>
      <c r="E19" s="173">
        <v>61</v>
      </c>
      <c r="F19" s="44">
        <v>44</v>
      </c>
      <c r="G19" s="44" t="s">
        <v>269</v>
      </c>
      <c r="H19" s="168">
        <v>44</v>
      </c>
      <c r="I19" s="44">
        <v>86</v>
      </c>
      <c r="J19" s="44">
        <v>6</v>
      </c>
      <c r="K19" s="168">
        <v>92</v>
      </c>
      <c r="N19" s="15"/>
    </row>
    <row r="20" spans="2:14" x14ac:dyDescent="0.25">
      <c r="B20" s="174" t="s">
        <v>281</v>
      </c>
      <c r="C20" s="46" t="s">
        <v>269</v>
      </c>
      <c r="D20" s="46" t="s">
        <v>269</v>
      </c>
      <c r="E20" s="173" t="s">
        <v>269</v>
      </c>
      <c r="F20" s="44">
        <v>11</v>
      </c>
      <c r="G20" s="44" t="s">
        <v>269</v>
      </c>
      <c r="H20" s="168">
        <v>11</v>
      </c>
      <c r="I20" s="44">
        <v>18</v>
      </c>
      <c r="J20" s="44">
        <v>3</v>
      </c>
      <c r="K20" s="168">
        <v>21</v>
      </c>
      <c r="N20" s="15"/>
    </row>
    <row r="21" spans="2:14" x14ac:dyDescent="0.25">
      <c r="B21" s="174" t="s">
        <v>282</v>
      </c>
      <c r="C21" s="176">
        <v>3295</v>
      </c>
      <c r="D21" s="173">
        <v>212</v>
      </c>
      <c r="E21" s="176">
        <v>3507</v>
      </c>
      <c r="F21" s="178">
        <v>3493</v>
      </c>
      <c r="G21" s="168">
        <v>294</v>
      </c>
      <c r="H21" s="178">
        <v>3787</v>
      </c>
      <c r="I21" s="178">
        <v>2984</v>
      </c>
      <c r="J21" s="168">
        <v>165</v>
      </c>
      <c r="K21" s="178">
        <v>3149</v>
      </c>
      <c r="N21" s="15"/>
    </row>
    <row r="22" spans="2:14" x14ac:dyDescent="0.25">
      <c r="B22" s="15"/>
      <c r="C22" s="15"/>
      <c r="D22" s="164"/>
      <c r="E22" s="15"/>
      <c r="F22" s="15"/>
      <c r="G22" s="15"/>
      <c r="H22" s="15"/>
      <c r="I22" s="15"/>
      <c r="J22" s="15"/>
      <c r="K22" s="15"/>
      <c r="L22" s="15"/>
      <c r="M22" s="15"/>
      <c r="N22" s="15"/>
    </row>
    <row r="23" spans="2:14" x14ac:dyDescent="0.25">
      <c r="B23" s="413" t="s">
        <v>283</v>
      </c>
      <c r="C23" s="15"/>
      <c r="E23" s="15"/>
      <c r="F23" s="15"/>
      <c r="G23" s="15"/>
      <c r="H23" s="15"/>
      <c r="I23" s="15"/>
      <c r="J23" s="15"/>
      <c r="K23" s="15"/>
      <c r="L23" s="15"/>
      <c r="M23" s="15"/>
      <c r="N23" s="15"/>
    </row>
    <row r="24" spans="2:14" x14ac:dyDescent="0.25">
      <c r="B24" s="15"/>
      <c r="C24" s="15"/>
      <c r="D24" s="15"/>
      <c r="E24" s="15"/>
      <c r="F24" s="15"/>
      <c r="G24" s="15"/>
      <c r="H24" s="15"/>
      <c r="I24" s="15"/>
      <c r="J24" s="15"/>
      <c r="K24" s="15"/>
      <c r="L24" s="15"/>
      <c r="M24" s="15"/>
      <c r="N24" s="15"/>
    </row>
  </sheetData>
  <mergeCells count="1">
    <mergeCell ref="B8:K8"/>
  </mergeCells>
  <hyperlinks>
    <hyperlink ref="B23" r:id="rId1" xr:uid="{EF83FD8D-61E7-417B-867D-BD0904A2C70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B5"/>
  <sheetViews>
    <sheetView workbookViewId="0">
      <selection activeCell="H4" sqref="H4"/>
    </sheetView>
  </sheetViews>
  <sheetFormatPr defaultRowHeight="15.75" x14ac:dyDescent="0.25"/>
  <cols>
    <col min="2" max="2" width="49.25" customWidth="1"/>
  </cols>
  <sheetData>
    <row r="2" spans="2:2" ht="67.150000000000006" customHeight="1" x14ac:dyDescent="0.25">
      <c r="B2" s="182" t="s">
        <v>22</v>
      </c>
    </row>
    <row r="3" spans="2:2" x14ac:dyDescent="0.25">
      <c r="B3" s="41" t="s">
        <v>108</v>
      </c>
    </row>
    <row r="4" spans="2:2" ht="78.75" x14ac:dyDescent="0.25">
      <c r="B4" s="181" t="s">
        <v>23</v>
      </c>
    </row>
    <row r="5" spans="2:2" x14ac:dyDescent="0.25">
      <c r="B5" s="83" t="s">
        <v>480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2:B5"/>
  <sheetViews>
    <sheetView workbookViewId="0">
      <selection activeCell="B5" sqref="B5"/>
    </sheetView>
  </sheetViews>
  <sheetFormatPr defaultRowHeight="15.75" x14ac:dyDescent="0.25"/>
  <cols>
    <col min="2" max="2" width="45.25" customWidth="1"/>
  </cols>
  <sheetData>
    <row r="2" spans="2:2" ht="31.5" x14ac:dyDescent="0.25">
      <c r="B2" s="117" t="s">
        <v>25</v>
      </c>
    </row>
    <row r="3" spans="2:2" x14ac:dyDescent="0.25">
      <c r="B3" s="180" t="s">
        <v>110</v>
      </c>
    </row>
    <row r="4" spans="2:2" ht="78.75" x14ac:dyDescent="0.25">
      <c r="B4" s="48" t="s">
        <v>26</v>
      </c>
    </row>
    <row r="5" spans="2:2" x14ac:dyDescent="0.25">
      <c r="B5" s="235" t="s">
        <v>480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2:B5"/>
  <sheetViews>
    <sheetView workbookViewId="0">
      <selection activeCell="H11" sqref="H11"/>
    </sheetView>
  </sheetViews>
  <sheetFormatPr defaultRowHeight="15.75" x14ac:dyDescent="0.25"/>
  <cols>
    <col min="2" max="2" width="40.25" customWidth="1"/>
  </cols>
  <sheetData>
    <row r="2" spans="2:2" ht="78.75" x14ac:dyDescent="0.25">
      <c r="B2" s="117" t="s">
        <v>27</v>
      </c>
    </row>
    <row r="3" spans="2:2" x14ac:dyDescent="0.25">
      <c r="B3" s="180" t="s">
        <v>112</v>
      </c>
    </row>
    <row r="4" spans="2:2" ht="63" x14ac:dyDescent="0.25">
      <c r="B4" s="184" t="s">
        <v>28</v>
      </c>
    </row>
    <row r="5" spans="2:2" x14ac:dyDescent="0.25">
      <c r="B5" s="235" t="s">
        <v>480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D141"/>
  <sheetViews>
    <sheetView topLeftCell="F8" zoomScale="60" zoomScaleNormal="60" zoomScaleSheetLayoutView="50" workbookViewId="0">
      <selection activeCell="X33" sqref="X33"/>
    </sheetView>
  </sheetViews>
  <sheetFormatPr defaultRowHeight="15.75" x14ac:dyDescent="0.25"/>
  <cols>
    <col min="2" max="2" width="47" customWidth="1"/>
    <col min="3" max="3" width="13.625" bestFit="1" customWidth="1"/>
    <col min="4" max="4" width="13.125" bestFit="1" customWidth="1"/>
    <col min="5" max="5" width="13.625" bestFit="1" customWidth="1"/>
    <col min="8" max="8" width="30.625" style="304" customWidth="1"/>
    <col min="9" max="9" width="16.875" style="304" customWidth="1"/>
    <col min="10" max="11" width="15.125" style="304" customWidth="1"/>
    <col min="12" max="12" width="16.375" style="304" customWidth="1"/>
    <col min="15" max="15" width="17.5" bestFit="1" customWidth="1"/>
    <col min="26" max="26" width="22.25" bestFit="1" customWidth="1"/>
    <col min="27" max="27" width="13.375" customWidth="1"/>
    <col min="28" max="28" width="14.125" customWidth="1"/>
    <col min="29" max="29" width="15.75" customWidth="1"/>
    <col min="30" max="30" width="16.75" customWidth="1"/>
  </cols>
  <sheetData>
    <row r="1" spans="2:30" ht="63" x14ac:dyDescent="0.25">
      <c r="B1" s="117" t="s">
        <v>30</v>
      </c>
    </row>
    <row r="2" spans="2:30" x14ac:dyDescent="0.25">
      <c r="B2" s="180" t="s">
        <v>114</v>
      </c>
    </row>
    <row r="3" spans="2:30" ht="94.5" x14ac:dyDescent="0.25">
      <c r="B3" s="48" t="s">
        <v>31</v>
      </c>
    </row>
    <row r="4" spans="2:30" x14ac:dyDescent="0.25">
      <c r="B4" s="83" t="s">
        <v>480</v>
      </c>
    </row>
    <row r="5" spans="2:30" x14ac:dyDescent="0.25">
      <c r="O5" s="243" t="s">
        <v>625</v>
      </c>
      <c r="P5" s="243" t="s">
        <v>627</v>
      </c>
      <c r="Q5" s="243" t="s">
        <v>628</v>
      </c>
    </row>
    <row r="6" spans="2:30" x14ac:dyDescent="0.25">
      <c r="O6" t="s">
        <v>626</v>
      </c>
      <c r="P6">
        <v>197</v>
      </c>
      <c r="Q6">
        <v>67</v>
      </c>
    </row>
    <row r="7" spans="2:30" x14ac:dyDescent="0.25">
      <c r="O7" t="s">
        <v>629</v>
      </c>
      <c r="P7">
        <v>196</v>
      </c>
      <c r="Q7">
        <v>100</v>
      </c>
    </row>
    <row r="8" spans="2:30" x14ac:dyDescent="0.25">
      <c r="O8" t="s">
        <v>630</v>
      </c>
      <c r="P8">
        <v>31</v>
      </c>
      <c r="Q8">
        <v>8</v>
      </c>
    </row>
    <row r="9" spans="2:30" x14ac:dyDescent="0.25">
      <c r="B9" s="597" t="s">
        <v>653</v>
      </c>
      <c r="C9" s="598"/>
      <c r="D9" s="598"/>
      <c r="E9" s="599"/>
      <c r="H9" s="693" t="s">
        <v>653</v>
      </c>
      <c r="I9" s="694"/>
      <c r="J9" s="694"/>
      <c r="K9" s="694"/>
      <c r="L9" s="695"/>
      <c r="O9" t="s">
        <v>631</v>
      </c>
      <c r="P9">
        <v>41</v>
      </c>
      <c r="Q9">
        <v>40</v>
      </c>
      <c r="Z9" s="594" t="s">
        <v>653</v>
      </c>
      <c r="AA9" s="595"/>
      <c r="AB9" s="595"/>
      <c r="AC9" s="595"/>
      <c r="AD9" s="596"/>
    </row>
    <row r="10" spans="2:30" x14ac:dyDescent="0.25">
      <c r="B10" s="299"/>
      <c r="C10" s="300" t="s">
        <v>153</v>
      </c>
      <c r="D10" s="300" t="s">
        <v>154</v>
      </c>
      <c r="E10" s="300" t="s">
        <v>150</v>
      </c>
      <c r="H10" s="299"/>
      <c r="I10" s="300" t="s">
        <v>153</v>
      </c>
      <c r="J10" s="300" t="s">
        <v>154</v>
      </c>
      <c r="K10" s="300" t="s">
        <v>513</v>
      </c>
      <c r="L10" s="300" t="s">
        <v>150</v>
      </c>
      <c r="O10" t="s">
        <v>632</v>
      </c>
      <c r="P10">
        <v>80</v>
      </c>
      <c r="Q10">
        <v>24</v>
      </c>
      <c r="Z10" s="299"/>
      <c r="AA10" s="300" t="s">
        <v>153</v>
      </c>
      <c r="AB10" s="300" t="s">
        <v>154</v>
      </c>
      <c r="AC10" s="300" t="s">
        <v>513</v>
      </c>
      <c r="AD10" s="300" t="s">
        <v>150</v>
      </c>
    </row>
    <row r="11" spans="2:30" x14ac:dyDescent="0.25">
      <c r="B11" s="299" t="s">
        <v>642</v>
      </c>
      <c r="C11" s="301" t="s">
        <v>878</v>
      </c>
      <c r="D11" s="301" t="s">
        <v>879</v>
      </c>
      <c r="E11" s="301" t="s">
        <v>880</v>
      </c>
      <c r="H11" s="299" t="s">
        <v>642</v>
      </c>
      <c r="I11" s="301">
        <v>3292</v>
      </c>
      <c r="J11" s="301">
        <v>3405</v>
      </c>
      <c r="K11" s="301">
        <v>1438</v>
      </c>
      <c r="L11" s="301">
        <v>8135</v>
      </c>
      <c r="O11" t="s">
        <v>633</v>
      </c>
      <c r="P11">
        <v>20</v>
      </c>
      <c r="Q11">
        <v>10</v>
      </c>
      <c r="Z11" s="299" t="s">
        <v>642</v>
      </c>
      <c r="AA11" s="301">
        <v>668</v>
      </c>
      <c r="AB11" s="301">
        <v>722</v>
      </c>
      <c r="AC11" s="301">
        <v>1</v>
      </c>
      <c r="AD11" s="301">
        <v>1391</v>
      </c>
    </row>
    <row r="12" spans="2:30" x14ac:dyDescent="0.25">
      <c r="B12" s="429" t="s">
        <v>887</v>
      </c>
      <c r="C12" s="301">
        <v>95.67</v>
      </c>
      <c r="D12" s="301">
        <v>98.65</v>
      </c>
      <c r="E12" s="301">
        <v>97.16</v>
      </c>
      <c r="H12" s="429" t="s">
        <v>887</v>
      </c>
      <c r="I12" s="301">
        <v>93.84</v>
      </c>
      <c r="J12" s="301">
        <v>97.34</v>
      </c>
      <c r="K12" s="301">
        <v>93.44</v>
      </c>
      <c r="L12" s="301">
        <v>95.2</v>
      </c>
      <c r="O12" t="s">
        <v>634</v>
      </c>
      <c r="P12">
        <v>53</v>
      </c>
      <c r="Q12">
        <v>57</v>
      </c>
      <c r="Z12" s="429" t="s">
        <v>887</v>
      </c>
      <c r="AA12" s="301">
        <v>90.51</v>
      </c>
      <c r="AB12" s="301">
        <v>97.44</v>
      </c>
      <c r="AC12" s="301">
        <v>100</v>
      </c>
      <c r="AD12" s="301">
        <v>93.99</v>
      </c>
    </row>
    <row r="13" spans="2:30" x14ac:dyDescent="0.25">
      <c r="B13" s="299" t="s">
        <v>641</v>
      </c>
      <c r="C13" s="301" t="s">
        <v>881</v>
      </c>
      <c r="D13" s="301" t="s">
        <v>882</v>
      </c>
      <c r="E13" s="301" t="s">
        <v>883</v>
      </c>
      <c r="H13" s="299" t="s">
        <v>641</v>
      </c>
      <c r="I13" s="301">
        <v>197</v>
      </c>
      <c r="J13" s="301">
        <v>67</v>
      </c>
      <c r="K13" s="301">
        <v>91</v>
      </c>
      <c r="L13" s="301">
        <v>355</v>
      </c>
      <c r="O13" t="s">
        <v>635</v>
      </c>
      <c r="P13">
        <v>15</v>
      </c>
      <c r="Q13">
        <v>26</v>
      </c>
      <c r="Z13" s="299" t="s">
        <v>641</v>
      </c>
      <c r="AA13" s="301">
        <v>70</v>
      </c>
      <c r="AB13" s="301">
        <v>19</v>
      </c>
      <c r="AC13" s="301">
        <v>0</v>
      </c>
      <c r="AD13" s="301">
        <v>89</v>
      </c>
    </row>
    <row r="14" spans="2:30" x14ac:dyDescent="0.25">
      <c r="B14" s="429" t="s">
        <v>887</v>
      </c>
      <c r="C14" s="301">
        <v>4.33</v>
      </c>
      <c r="D14" s="301">
        <v>1.35</v>
      </c>
      <c r="E14" s="301">
        <v>2.8400000000000003</v>
      </c>
      <c r="H14" s="429" t="s">
        <v>887</v>
      </c>
      <c r="I14" s="301">
        <v>5.62</v>
      </c>
      <c r="J14" s="301">
        <v>1.92</v>
      </c>
      <c r="K14" s="301">
        <v>5.91</v>
      </c>
      <c r="L14" s="301">
        <v>4.1500000000000004</v>
      </c>
      <c r="Z14" s="429" t="s">
        <v>887</v>
      </c>
      <c r="AA14" s="301">
        <v>9.49</v>
      </c>
      <c r="AB14" s="301">
        <v>2.56</v>
      </c>
      <c r="AC14" s="301">
        <v>0</v>
      </c>
      <c r="AD14" s="301">
        <v>6.01</v>
      </c>
    </row>
    <row r="15" spans="2:30" x14ac:dyDescent="0.25">
      <c r="B15" s="302" t="s">
        <v>497</v>
      </c>
      <c r="C15" s="305" t="s">
        <v>884</v>
      </c>
      <c r="D15" s="305" t="s">
        <v>885</v>
      </c>
      <c r="E15" s="303" t="s">
        <v>886</v>
      </c>
      <c r="H15" s="299" t="s">
        <v>651</v>
      </c>
      <c r="I15" s="301">
        <v>8</v>
      </c>
      <c r="J15" s="301">
        <v>9</v>
      </c>
      <c r="K15" s="301">
        <v>0</v>
      </c>
      <c r="L15" s="301">
        <v>17</v>
      </c>
      <c r="Z15" s="302" t="s">
        <v>497</v>
      </c>
      <c r="AA15" s="305">
        <v>738</v>
      </c>
      <c r="AB15" s="305">
        <v>741</v>
      </c>
      <c r="AC15" s="305">
        <v>1</v>
      </c>
      <c r="AD15" s="303">
        <v>1480</v>
      </c>
    </row>
    <row r="16" spans="2:30" x14ac:dyDescent="0.25">
      <c r="B16" s="429" t="s">
        <v>887</v>
      </c>
      <c r="C16" s="299">
        <v>100</v>
      </c>
      <c r="D16" s="299">
        <v>100</v>
      </c>
      <c r="E16" s="308">
        <v>100</v>
      </c>
      <c r="F16" s="304"/>
      <c r="H16" s="442" t="s">
        <v>887</v>
      </c>
      <c r="I16" s="301">
        <v>0.23</v>
      </c>
      <c r="J16" s="301">
        <v>0.26</v>
      </c>
      <c r="K16" s="301">
        <v>0</v>
      </c>
      <c r="L16" s="301">
        <v>0.2</v>
      </c>
      <c r="Z16" s="429" t="s">
        <v>887</v>
      </c>
      <c r="AA16" s="299">
        <v>100</v>
      </c>
      <c r="AB16" s="299">
        <v>100</v>
      </c>
      <c r="AC16" s="301">
        <v>100</v>
      </c>
      <c r="AD16" s="308">
        <v>100</v>
      </c>
    </row>
    <row r="17" spans="2:30" x14ac:dyDescent="0.25">
      <c r="B17" s="249" t="s">
        <v>877</v>
      </c>
      <c r="H17" s="299" t="s">
        <v>652</v>
      </c>
      <c r="I17" s="301">
        <v>3</v>
      </c>
      <c r="J17" s="301">
        <v>6</v>
      </c>
      <c r="K17" s="301">
        <v>10</v>
      </c>
      <c r="L17" s="301">
        <v>19</v>
      </c>
      <c r="Z17" s="249" t="s">
        <v>650</v>
      </c>
      <c r="AA17" s="249"/>
      <c r="AB17" s="249"/>
      <c r="AC17" s="437"/>
      <c r="AD17" s="304"/>
    </row>
    <row r="18" spans="2:30" x14ac:dyDescent="0.25">
      <c r="H18" s="442" t="s">
        <v>887</v>
      </c>
      <c r="I18" s="301">
        <v>0.09</v>
      </c>
      <c r="J18" s="301">
        <v>0.17</v>
      </c>
      <c r="K18" s="301">
        <v>0.65</v>
      </c>
      <c r="L18" s="301">
        <v>0.22</v>
      </c>
      <c r="Z18" s="304"/>
      <c r="AA18" s="304"/>
      <c r="AB18" s="304"/>
      <c r="AC18" s="304"/>
      <c r="AD18" s="304"/>
    </row>
    <row r="19" spans="2:30" x14ac:dyDescent="0.25">
      <c r="H19" s="299" t="s">
        <v>431</v>
      </c>
      <c r="I19" s="301">
        <v>8</v>
      </c>
      <c r="J19" s="301">
        <v>11</v>
      </c>
      <c r="K19" s="301">
        <v>0</v>
      </c>
      <c r="L19" s="301">
        <v>19</v>
      </c>
      <c r="Z19" s="304"/>
      <c r="AA19" s="304"/>
      <c r="AB19" s="304"/>
      <c r="AC19" s="304"/>
      <c r="AD19" s="304"/>
    </row>
    <row r="20" spans="2:30" x14ac:dyDescent="0.25">
      <c r="B20" s="597" t="s">
        <v>654</v>
      </c>
      <c r="C20" s="598"/>
      <c r="D20" s="598"/>
      <c r="E20" s="599"/>
      <c r="H20" s="442" t="s">
        <v>887</v>
      </c>
      <c r="I20" s="301">
        <v>0.23</v>
      </c>
      <c r="J20" s="301">
        <v>0.31</v>
      </c>
      <c r="K20" s="301">
        <v>0</v>
      </c>
      <c r="L20" s="301">
        <v>0.22</v>
      </c>
      <c r="Z20" s="594" t="s">
        <v>653</v>
      </c>
      <c r="AA20" s="595"/>
      <c r="AB20" s="595"/>
      <c r="AC20" s="595"/>
      <c r="AD20" s="596"/>
    </row>
    <row r="21" spans="2:30" x14ac:dyDescent="0.25">
      <c r="B21" s="299"/>
      <c r="C21" s="300" t="s">
        <v>153</v>
      </c>
      <c r="D21" s="300" t="s">
        <v>154</v>
      </c>
      <c r="E21" s="300" t="s">
        <v>150</v>
      </c>
      <c r="H21" s="302" t="s">
        <v>497</v>
      </c>
      <c r="I21" s="305">
        <v>3508</v>
      </c>
      <c r="J21" s="305">
        <v>3498</v>
      </c>
      <c r="K21" s="305">
        <v>1539</v>
      </c>
      <c r="L21" s="303">
        <v>8545</v>
      </c>
      <c r="Z21" s="299"/>
      <c r="AA21" s="300" t="s">
        <v>153</v>
      </c>
      <c r="AB21" s="300" t="s">
        <v>154</v>
      </c>
      <c r="AC21" s="300" t="s">
        <v>513</v>
      </c>
      <c r="AD21" s="300" t="s">
        <v>150</v>
      </c>
    </row>
    <row r="22" spans="2:30" x14ac:dyDescent="0.25">
      <c r="B22" s="299" t="s">
        <v>642</v>
      </c>
      <c r="C22" s="301" t="s">
        <v>888</v>
      </c>
      <c r="D22" s="301" t="s">
        <v>889</v>
      </c>
      <c r="E22" s="301" t="s">
        <v>890</v>
      </c>
      <c r="H22" s="429" t="s">
        <v>887</v>
      </c>
      <c r="I22" s="299">
        <v>100</v>
      </c>
      <c r="J22" s="299">
        <v>100</v>
      </c>
      <c r="K22" s="301">
        <v>100</v>
      </c>
      <c r="L22" s="308">
        <v>100</v>
      </c>
      <c r="Z22" s="299" t="s">
        <v>642</v>
      </c>
      <c r="AA22" s="301">
        <v>668</v>
      </c>
      <c r="AB22" s="301">
        <v>720</v>
      </c>
      <c r="AC22" s="301">
        <v>1</v>
      </c>
      <c r="AD22" s="301">
        <v>1389</v>
      </c>
    </row>
    <row r="23" spans="2:30" x14ac:dyDescent="0.25">
      <c r="B23" s="429" t="s">
        <v>887</v>
      </c>
      <c r="C23" s="301">
        <v>95.13000000000001</v>
      </c>
      <c r="D23" s="301">
        <v>97.03</v>
      </c>
      <c r="E23" s="301">
        <v>96.07</v>
      </c>
      <c r="H23" s="249" t="s">
        <v>1155</v>
      </c>
      <c r="I23" s="249"/>
      <c r="J23" s="249"/>
      <c r="K23" s="437"/>
      <c r="Z23" s="429" t="s">
        <v>887</v>
      </c>
      <c r="AA23" s="301">
        <v>90.39</v>
      </c>
      <c r="AB23" s="301">
        <v>97.3</v>
      </c>
      <c r="AC23" s="301">
        <v>100</v>
      </c>
      <c r="AD23" s="301">
        <v>93.85</v>
      </c>
    </row>
    <row r="24" spans="2:30" x14ac:dyDescent="0.25">
      <c r="B24" s="299" t="s">
        <v>641</v>
      </c>
      <c r="C24" s="301" t="s">
        <v>891</v>
      </c>
      <c r="D24" s="301" t="s">
        <v>892</v>
      </c>
      <c r="E24" s="301" t="s">
        <v>893</v>
      </c>
      <c r="Z24" s="299" t="s">
        <v>641</v>
      </c>
      <c r="AA24" s="301">
        <v>71</v>
      </c>
      <c r="AB24" s="301">
        <v>20</v>
      </c>
      <c r="AC24" s="301">
        <v>0</v>
      </c>
      <c r="AD24" s="301">
        <v>91</v>
      </c>
    </row>
    <row r="25" spans="2:30" x14ac:dyDescent="0.25">
      <c r="B25" s="429" t="s">
        <v>887</v>
      </c>
      <c r="C25" s="301">
        <v>4.87</v>
      </c>
      <c r="D25" s="301">
        <v>2.97</v>
      </c>
      <c r="E25" s="301">
        <v>3.93</v>
      </c>
      <c r="Z25" s="429" t="s">
        <v>887</v>
      </c>
      <c r="AA25" s="301">
        <v>9.61</v>
      </c>
      <c r="AB25" s="301">
        <v>2.7</v>
      </c>
      <c r="AC25" s="301">
        <v>0</v>
      </c>
      <c r="AD25" s="301">
        <v>6.15</v>
      </c>
    </row>
    <row r="26" spans="2:30" x14ac:dyDescent="0.25">
      <c r="B26" s="302" t="s">
        <v>497</v>
      </c>
      <c r="C26" s="305" t="s">
        <v>894</v>
      </c>
      <c r="D26" s="305" t="s">
        <v>895</v>
      </c>
      <c r="E26" s="303" t="s">
        <v>896</v>
      </c>
      <c r="H26" s="693" t="s">
        <v>654</v>
      </c>
      <c r="I26" s="694"/>
      <c r="J26" s="694"/>
      <c r="K26" s="694"/>
      <c r="L26" s="695"/>
      <c r="Z26" s="302" t="s">
        <v>497</v>
      </c>
      <c r="AA26" s="305">
        <v>739</v>
      </c>
      <c r="AB26" s="305">
        <v>740</v>
      </c>
      <c r="AC26" s="305">
        <v>1</v>
      </c>
      <c r="AD26" s="303">
        <v>1480</v>
      </c>
    </row>
    <row r="27" spans="2:30" x14ac:dyDescent="0.25">
      <c r="B27" s="429" t="s">
        <v>887</v>
      </c>
      <c r="C27" s="299">
        <v>100</v>
      </c>
      <c r="D27" s="299">
        <v>100</v>
      </c>
      <c r="E27" s="308">
        <v>100</v>
      </c>
      <c r="H27" s="299"/>
      <c r="I27" s="300" t="s">
        <v>153</v>
      </c>
      <c r="J27" s="300" t="s">
        <v>154</v>
      </c>
      <c r="K27" s="300" t="s">
        <v>513</v>
      </c>
      <c r="L27" s="300" t="s">
        <v>150</v>
      </c>
      <c r="Z27" s="429" t="s">
        <v>887</v>
      </c>
      <c r="AA27" s="299">
        <v>100</v>
      </c>
      <c r="AB27" s="299">
        <v>100</v>
      </c>
      <c r="AC27" s="301">
        <v>100</v>
      </c>
      <c r="AD27" s="308">
        <v>100</v>
      </c>
    </row>
    <row r="28" spans="2:30" x14ac:dyDescent="0.25">
      <c r="B28" s="249" t="s">
        <v>877</v>
      </c>
      <c r="H28" s="299" t="s">
        <v>642</v>
      </c>
      <c r="I28" s="301">
        <v>3296</v>
      </c>
      <c r="J28" s="301">
        <v>3381</v>
      </c>
      <c r="K28" s="301">
        <v>1437</v>
      </c>
      <c r="L28" s="301">
        <v>8114</v>
      </c>
      <c r="Z28" s="249" t="s">
        <v>650</v>
      </c>
      <c r="AA28" s="249"/>
      <c r="AB28" s="249"/>
      <c r="AC28" s="437"/>
      <c r="AD28" s="304"/>
    </row>
    <row r="29" spans="2:30" x14ac:dyDescent="0.25">
      <c r="H29" s="429" t="s">
        <v>887</v>
      </c>
      <c r="I29" s="301">
        <v>93.96</v>
      </c>
      <c r="J29" s="301">
        <v>96.66</v>
      </c>
      <c r="K29" s="301">
        <v>93.37</v>
      </c>
      <c r="L29" s="301">
        <v>94.96</v>
      </c>
    </row>
    <row r="30" spans="2:30" x14ac:dyDescent="0.25">
      <c r="H30" s="299" t="s">
        <v>641</v>
      </c>
      <c r="I30" s="301">
        <v>196</v>
      </c>
      <c r="J30" s="301">
        <v>100</v>
      </c>
      <c r="K30" s="301">
        <v>92</v>
      </c>
      <c r="L30" s="301">
        <v>388</v>
      </c>
    </row>
    <row r="31" spans="2:30" x14ac:dyDescent="0.25">
      <c r="B31" s="597" t="s">
        <v>655</v>
      </c>
      <c r="C31" s="598"/>
      <c r="D31" s="598"/>
      <c r="E31" s="599"/>
      <c r="H31" s="429" t="s">
        <v>887</v>
      </c>
      <c r="I31" s="301">
        <v>5.59</v>
      </c>
      <c r="J31" s="301">
        <v>2.86</v>
      </c>
      <c r="K31" s="301">
        <v>5.98</v>
      </c>
      <c r="L31" s="301">
        <v>4.54</v>
      </c>
    </row>
    <row r="32" spans="2:30" x14ac:dyDescent="0.25">
      <c r="B32" s="299"/>
      <c r="C32" s="300" t="s">
        <v>153</v>
      </c>
      <c r="D32" s="300" t="s">
        <v>154</v>
      </c>
      <c r="E32" s="300" t="s">
        <v>150</v>
      </c>
      <c r="H32" s="299" t="s">
        <v>651</v>
      </c>
      <c r="I32" s="301">
        <v>6</v>
      </c>
      <c r="J32" s="301">
        <v>5</v>
      </c>
      <c r="K32" s="301">
        <v>1</v>
      </c>
      <c r="L32" s="301">
        <v>12</v>
      </c>
    </row>
    <row r="33" spans="2:12" x14ac:dyDescent="0.25">
      <c r="B33" s="299" t="s">
        <v>642</v>
      </c>
      <c r="C33" s="301" t="s">
        <v>897</v>
      </c>
      <c r="D33" s="301" t="s">
        <v>898</v>
      </c>
      <c r="E33" s="301" t="s">
        <v>899</v>
      </c>
      <c r="H33" s="442" t="s">
        <v>887</v>
      </c>
      <c r="I33" s="301">
        <v>0.17</v>
      </c>
      <c r="J33" s="301">
        <v>0.14000000000000001</v>
      </c>
      <c r="K33" s="301">
        <v>0.06</v>
      </c>
      <c r="L33" s="301">
        <v>0.14000000000000001</v>
      </c>
    </row>
    <row r="34" spans="2:12" x14ac:dyDescent="0.25">
      <c r="B34" s="429" t="s">
        <v>887</v>
      </c>
      <c r="C34" s="301">
        <v>99.339999999999989</v>
      </c>
      <c r="D34" s="301">
        <v>99.52</v>
      </c>
      <c r="E34" s="301">
        <v>99.429999999999993</v>
      </c>
      <c r="H34" s="299" t="s">
        <v>652</v>
      </c>
      <c r="I34" s="301">
        <v>4</v>
      </c>
      <c r="J34" s="301">
        <v>4</v>
      </c>
      <c r="K34" s="301">
        <v>9</v>
      </c>
      <c r="L34" s="301">
        <v>17</v>
      </c>
    </row>
    <row r="35" spans="2:12" x14ac:dyDescent="0.25">
      <c r="B35" s="299" t="s">
        <v>641</v>
      </c>
      <c r="C35" s="301" t="s">
        <v>900</v>
      </c>
      <c r="D35" s="301" t="s">
        <v>901</v>
      </c>
      <c r="E35" s="301" t="s">
        <v>902</v>
      </c>
      <c r="H35" s="442" t="s">
        <v>887</v>
      </c>
      <c r="I35" s="301">
        <v>0.11</v>
      </c>
      <c r="J35" s="301">
        <v>0.11</v>
      </c>
      <c r="K35" s="301">
        <v>0.57999999999999996</v>
      </c>
      <c r="L35" s="301">
        <v>0.2</v>
      </c>
    </row>
    <row r="36" spans="2:12" x14ac:dyDescent="0.25">
      <c r="B36" s="429" t="s">
        <v>887</v>
      </c>
      <c r="C36" s="301">
        <v>0.66</v>
      </c>
      <c r="D36" s="301">
        <v>0.48</v>
      </c>
      <c r="E36" s="301">
        <v>0.57000000000000006</v>
      </c>
      <c r="H36" s="299" t="s">
        <v>431</v>
      </c>
      <c r="I36" s="301">
        <v>6</v>
      </c>
      <c r="J36" s="301">
        <v>8</v>
      </c>
      <c r="K36" s="301">
        <v>0</v>
      </c>
      <c r="L36" s="301">
        <v>14</v>
      </c>
    </row>
    <row r="37" spans="2:12" x14ac:dyDescent="0.25">
      <c r="B37" s="302" t="s">
        <v>497</v>
      </c>
      <c r="C37" s="305" t="s">
        <v>903</v>
      </c>
      <c r="D37" s="305" t="s">
        <v>904</v>
      </c>
      <c r="E37" s="303" t="s">
        <v>905</v>
      </c>
      <c r="H37" s="442" t="s">
        <v>887</v>
      </c>
      <c r="I37" s="301">
        <v>0.17</v>
      </c>
      <c r="J37" s="301">
        <v>0.23</v>
      </c>
      <c r="K37" s="301">
        <v>0</v>
      </c>
      <c r="L37" s="301">
        <v>0.16</v>
      </c>
    </row>
    <row r="38" spans="2:12" x14ac:dyDescent="0.25">
      <c r="B38" s="429" t="s">
        <v>887</v>
      </c>
      <c r="C38" s="299">
        <v>100</v>
      </c>
      <c r="D38" s="299">
        <v>100</v>
      </c>
      <c r="E38" s="308">
        <v>100</v>
      </c>
      <c r="H38" s="302" t="s">
        <v>497</v>
      </c>
      <c r="I38" s="305">
        <v>3508</v>
      </c>
      <c r="J38" s="305">
        <v>3498</v>
      </c>
      <c r="K38" s="305">
        <v>1539</v>
      </c>
      <c r="L38" s="303">
        <v>8545</v>
      </c>
    </row>
    <row r="39" spans="2:12" x14ac:dyDescent="0.25">
      <c r="B39" s="249" t="s">
        <v>877</v>
      </c>
      <c r="H39" s="429" t="s">
        <v>887</v>
      </c>
      <c r="I39" s="299">
        <v>100</v>
      </c>
      <c r="J39" s="299">
        <v>100</v>
      </c>
      <c r="K39" s="301">
        <v>100</v>
      </c>
      <c r="L39" s="308">
        <v>100</v>
      </c>
    </row>
    <row r="40" spans="2:12" x14ac:dyDescent="0.25">
      <c r="H40" s="249" t="s">
        <v>1155</v>
      </c>
      <c r="I40" s="249"/>
      <c r="J40" s="249"/>
      <c r="K40" s="437"/>
    </row>
    <row r="42" spans="2:12" x14ac:dyDescent="0.25">
      <c r="B42" s="597" t="s">
        <v>656</v>
      </c>
      <c r="C42" s="598"/>
      <c r="D42" s="598"/>
      <c r="E42" s="599"/>
    </row>
    <row r="43" spans="2:12" x14ac:dyDescent="0.25">
      <c r="B43" s="299"/>
      <c r="C43" s="300" t="s">
        <v>153</v>
      </c>
      <c r="D43" s="300" t="s">
        <v>154</v>
      </c>
      <c r="E43" s="300" t="s">
        <v>150</v>
      </c>
      <c r="H43" s="600" t="s">
        <v>655</v>
      </c>
      <c r="I43" s="600"/>
      <c r="J43" s="600"/>
      <c r="K43" s="600"/>
      <c r="L43" s="600"/>
    </row>
    <row r="44" spans="2:12" x14ac:dyDescent="0.25">
      <c r="B44" s="299" t="s">
        <v>642</v>
      </c>
      <c r="C44" s="301" t="s">
        <v>906</v>
      </c>
      <c r="D44" s="301" t="s">
        <v>907</v>
      </c>
      <c r="E44" s="301" t="s">
        <v>908</v>
      </c>
      <c r="H44" s="299"/>
      <c r="I44" s="300" t="s">
        <v>153</v>
      </c>
      <c r="J44" s="300" t="s">
        <v>154</v>
      </c>
      <c r="K44" s="300" t="s">
        <v>431</v>
      </c>
      <c r="L44" s="300" t="s">
        <v>150</v>
      </c>
    </row>
    <row r="45" spans="2:12" x14ac:dyDescent="0.25">
      <c r="B45" s="429" t="s">
        <v>887</v>
      </c>
      <c r="C45" s="301">
        <v>89.61</v>
      </c>
      <c r="D45" s="301">
        <v>90.490000000000009</v>
      </c>
      <c r="E45" s="301">
        <v>89.92</v>
      </c>
      <c r="H45" s="299" t="s">
        <v>642</v>
      </c>
      <c r="I45" s="301">
        <v>2710</v>
      </c>
      <c r="J45" s="301">
        <v>2717</v>
      </c>
      <c r="K45" s="301">
        <v>0</v>
      </c>
      <c r="L45" s="301">
        <v>5427</v>
      </c>
    </row>
    <row r="46" spans="2:12" x14ac:dyDescent="0.25">
      <c r="B46" s="299" t="s">
        <v>641</v>
      </c>
      <c r="C46" s="301" t="s">
        <v>909</v>
      </c>
      <c r="D46" s="301" t="s">
        <v>910</v>
      </c>
      <c r="E46" s="301" t="s">
        <v>911</v>
      </c>
      <c r="H46" s="442" t="s">
        <v>887</v>
      </c>
      <c r="I46" s="301">
        <v>77.25</v>
      </c>
      <c r="J46" s="301">
        <v>77.67</v>
      </c>
      <c r="K46" s="301">
        <v>0</v>
      </c>
      <c r="L46" s="301">
        <v>63.51</v>
      </c>
    </row>
    <row r="47" spans="2:12" x14ac:dyDescent="0.25">
      <c r="B47" s="429" t="s">
        <v>887</v>
      </c>
      <c r="C47" s="301">
        <v>10.39</v>
      </c>
      <c r="D47" s="301">
        <v>9.51</v>
      </c>
      <c r="E47" s="301">
        <v>10.08</v>
      </c>
      <c r="H47" s="299" t="s">
        <v>641</v>
      </c>
      <c r="I47" s="301">
        <v>31</v>
      </c>
      <c r="J47" s="301">
        <v>8</v>
      </c>
      <c r="K47" s="301">
        <v>0</v>
      </c>
      <c r="L47" s="301">
        <v>39</v>
      </c>
    </row>
    <row r="48" spans="2:12" x14ac:dyDescent="0.25">
      <c r="B48" s="302" t="s">
        <v>497</v>
      </c>
      <c r="C48" s="305" t="s">
        <v>912</v>
      </c>
      <c r="D48" s="305" t="s">
        <v>913</v>
      </c>
      <c r="E48" s="303" t="s">
        <v>914</v>
      </c>
      <c r="H48" s="442" t="s">
        <v>887</v>
      </c>
      <c r="I48" s="301">
        <v>0.88</v>
      </c>
      <c r="J48" s="301">
        <v>0.23</v>
      </c>
      <c r="K48" s="301">
        <v>0</v>
      </c>
      <c r="L48" s="301">
        <v>0.46</v>
      </c>
    </row>
    <row r="49" spans="2:12" x14ac:dyDescent="0.25">
      <c r="B49" s="429" t="s">
        <v>887</v>
      </c>
      <c r="C49" s="299">
        <v>100</v>
      </c>
      <c r="D49" s="299">
        <v>100</v>
      </c>
      <c r="E49" s="308">
        <v>100</v>
      </c>
      <c r="H49" s="299" t="s">
        <v>651</v>
      </c>
      <c r="I49" s="301">
        <v>4</v>
      </c>
      <c r="J49" s="301">
        <v>8</v>
      </c>
      <c r="K49" s="301">
        <v>0</v>
      </c>
      <c r="L49" s="301">
        <v>12</v>
      </c>
    </row>
    <row r="50" spans="2:12" x14ac:dyDescent="0.25">
      <c r="B50" s="249" t="s">
        <v>877</v>
      </c>
      <c r="H50" s="442" t="s">
        <v>887</v>
      </c>
      <c r="I50" s="301">
        <v>0.11</v>
      </c>
      <c r="J50" s="301">
        <v>0.23</v>
      </c>
      <c r="K50" s="301">
        <v>0</v>
      </c>
      <c r="L50" s="301">
        <v>0.14000000000000001</v>
      </c>
    </row>
    <row r="51" spans="2:12" x14ac:dyDescent="0.25">
      <c r="H51" s="299" t="s">
        <v>652</v>
      </c>
      <c r="I51" s="301">
        <v>4</v>
      </c>
      <c r="J51" s="301">
        <v>5</v>
      </c>
      <c r="K51" s="301">
        <v>0</v>
      </c>
      <c r="L51" s="301">
        <v>9</v>
      </c>
    </row>
    <row r="52" spans="2:12" x14ac:dyDescent="0.25">
      <c r="H52" s="442" t="s">
        <v>887</v>
      </c>
      <c r="I52" s="301">
        <v>0.11</v>
      </c>
      <c r="J52" s="301">
        <v>0.14000000000000001</v>
      </c>
      <c r="K52" s="301">
        <v>0</v>
      </c>
      <c r="L52" s="301">
        <v>0.11</v>
      </c>
    </row>
    <row r="53" spans="2:12" x14ac:dyDescent="0.25">
      <c r="H53" s="299" t="s">
        <v>431</v>
      </c>
      <c r="I53" s="301">
        <v>759</v>
      </c>
      <c r="J53" s="301">
        <v>760</v>
      </c>
      <c r="K53" s="301">
        <v>1539</v>
      </c>
      <c r="L53" s="301">
        <v>3058</v>
      </c>
    </row>
    <row r="54" spans="2:12" x14ac:dyDescent="0.25">
      <c r="H54" s="442" t="s">
        <v>887</v>
      </c>
      <c r="I54" s="301">
        <v>21.64</v>
      </c>
      <c r="J54" s="301">
        <v>21.73</v>
      </c>
      <c r="K54" s="301">
        <v>100</v>
      </c>
      <c r="L54" s="301">
        <v>35.79</v>
      </c>
    </row>
    <row r="55" spans="2:12" x14ac:dyDescent="0.25">
      <c r="B55" s="597" t="s">
        <v>657</v>
      </c>
      <c r="C55" s="598"/>
      <c r="D55" s="598"/>
      <c r="E55" s="599"/>
      <c r="H55" s="302" t="s">
        <v>646</v>
      </c>
      <c r="I55" s="303">
        <v>3508</v>
      </c>
      <c r="J55" s="301">
        <v>3498</v>
      </c>
      <c r="K55" s="303">
        <v>1539</v>
      </c>
      <c r="L55" s="305">
        <v>8545</v>
      </c>
    </row>
    <row r="56" spans="2:12" x14ac:dyDescent="0.25">
      <c r="B56" s="299"/>
      <c r="C56" s="300" t="s">
        <v>153</v>
      </c>
      <c r="D56" s="300" t="s">
        <v>154</v>
      </c>
      <c r="E56" s="300" t="s">
        <v>150</v>
      </c>
      <c r="H56" s="442" t="s">
        <v>887</v>
      </c>
      <c r="I56" s="303">
        <v>100</v>
      </c>
      <c r="J56" s="303">
        <v>100</v>
      </c>
      <c r="K56" s="303">
        <v>100</v>
      </c>
      <c r="L56" s="305">
        <v>100</v>
      </c>
    </row>
    <row r="57" spans="2:12" x14ac:dyDescent="0.25">
      <c r="B57" s="299" t="s">
        <v>642</v>
      </c>
      <c r="C57" s="301" t="s">
        <v>915</v>
      </c>
      <c r="D57" s="301" t="s">
        <v>916</v>
      </c>
      <c r="E57" s="301" t="s">
        <v>917</v>
      </c>
      <c r="H57" s="249" t="s">
        <v>1155</v>
      </c>
      <c r="I57" s="249"/>
      <c r="J57" s="249"/>
      <c r="K57" s="249"/>
    </row>
    <row r="58" spans="2:12" x14ac:dyDescent="0.25">
      <c r="B58" s="429" t="s">
        <v>887</v>
      </c>
      <c r="C58" s="301">
        <v>97.48</v>
      </c>
      <c r="D58" s="301">
        <v>99.75</v>
      </c>
      <c r="E58" s="301">
        <v>98.27</v>
      </c>
    </row>
    <row r="59" spans="2:12" x14ac:dyDescent="0.25">
      <c r="B59" s="299" t="s">
        <v>641</v>
      </c>
      <c r="C59" s="301" t="s">
        <v>918</v>
      </c>
      <c r="D59" s="301" t="s">
        <v>919</v>
      </c>
      <c r="E59" s="301" t="s">
        <v>920</v>
      </c>
    </row>
    <row r="60" spans="2:12" x14ac:dyDescent="0.25">
      <c r="B60" s="429" t="s">
        <v>887</v>
      </c>
      <c r="C60" s="301">
        <v>2.52</v>
      </c>
      <c r="D60" s="301">
        <v>0.25</v>
      </c>
      <c r="E60" s="301">
        <v>1.73</v>
      </c>
      <c r="H60" s="438"/>
      <c r="I60" s="438"/>
      <c r="J60" s="438"/>
      <c r="K60" s="438"/>
      <c r="L60" s="438"/>
    </row>
    <row r="61" spans="2:12" x14ac:dyDescent="0.25">
      <c r="B61" s="302" t="s">
        <v>497</v>
      </c>
      <c r="C61" s="305" t="s">
        <v>921</v>
      </c>
      <c r="D61" s="305" t="s">
        <v>922</v>
      </c>
      <c r="E61" s="303" t="s">
        <v>923</v>
      </c>
      <c r="H61" s="600" t="s">
        <v>656</v>
      </c>
      <c r="I61" s="600"/>
      <c r="J61" s="600"/>
      <c r="K61" s="600"/>
      <c r="L61" s="600"/>
    </row>
    <row r="62" spans="2:12" x14ac:dyDescent="0.25">
      <c r="B62" s="429" t="s">
        <v>887</v>
      </c>
      <c r="C62" s="299">
        <v>100</v>
      </c>
      <c r="D62" s="299">
        <v>100</v>
      </c>
      <c r="E62" s="308">
        <v>100</v>
      </c>
      <c r="H62" s="299"/>
      <c r="I62" s="300" t="s">
        <v>153</v>
      </c>
      <c r="J62" s="300" t="s">
        <v>154</v>
      </c>
      <c r="K62" s="300" t="s">
        <v>431</v>
      </c>
      <c r="L62" s="300" t="s">
        <v>150</v>
      </c>
    </row>
    <row r="63" spans="2:12" x14ac:dyDescent="0.25">
      <c r="B63" s="249" t="s">
        <v>877</v>
      </c>
      <c r="H63" s="299" t="s">
        <v>642</v>
      </c>
      <c r="I63" s="301">
        <v>365</v>
      </c>
      <c r="J63" s="301">
        <v>345</v>
      </c>
      <c r="K63" s="301">
        <v>0</v>
      </c>
      <c r="L63" s="301">
        <v>710</v>
      </c>
    </row>
    <row r="64" spans="2:12" x14ac:dyDescent="0.25">
      <c r="H64" s="442" t="s">
        <v>887</v>
      </c>
      <c r="I64" s="301">
        <v>10.4</v>
      </c>
      <c r="J64" s="301">
        <v>9.86</v>
      </c>
      <c r="K64" s="301">
        <v>0</v>
      </c>
      <c r="L64" s="301">
        <v>8.31</v>
      </c>
    </row>
    <row r="65" spans="2:12" x14ac:dyDescent="0.25">
      <c r="H65" s="299" t="s">
        <v>641</v>
      </c>
      <c r="I65" s="301">
        <v>41</v>
      </c>
      <c r="J65" s="301">
        <v>40</v>
      </c>
      <c r="K65" s="301">
        <v>0</v>
      </c>
      <c r="L65" s="301">
        <v>81</v>
      </c>
    </row>
    <row r="66" spans="2:12" x14ac:dyDescent="0.25">
      <c r="B66" s="597" t="s">
        <v>658</v>
      </c>
      <c r="C66" s="598"/>
      <c r="D66" s="598"/>
      <c r="E66" s="599"/>
      <c r="H66" s="442" t="s">
        <v>887</v>
      </c>
      <c r="I66" s="301">
        <v>1.17</v>
      </c>
      <c r="J66" s="301">
        <v>1.1399999999999999</v>
      </c>
      <c r="K66" s="301">
        <v>0</v>
      </c>
      <c r="L66" s="301">
        <v>0.95</v>
      </c>
    </row>
    <row r="67" spans="2:12" x14ac:dyDescent="0.25">
      <c r="B67" s="299"/>
      <c r="C67" s="300" t="s">
        <v>153</v>
      </c>
      <c r="D67" s="300" t="s">
        <v>154</v>
      </c>
      <c r="E67" s="300" t="s">
        <v>150</v>
      </c>
      <c r="H67" s="299" t="s">
        <v>651</v>
      </c>
      <c r="I67" s="301">
        <v>1</v>
      </c>
      <c r="J67" s="301">
        <v>1</v>
      </c>
      <c r="K67" s="301">
        <v>0</v>
      </c>
      <c r="L67" s="301">
        <v>2</v>
      </c>
    </row>
    <row r="68" spans="2:12" x14ac:dyDescent="0.25">
      <c r="B68" s="299" t="s">
        <v>642</v>
      </c>
      <c r="C68" s="301" t="s">
        <v>924</v>
      </c>
      <c r="D68" s="301" t="s">
        <v>925</v>
      </c>
      <c r="E68" s="301" t="s">
        <v>926</v>
      </c>
      <c r="H68" s="442" t="s">
        <v>887</v>
      </c>
      <c r="I68" s="301">
        <v>0.03</v>
      </c>
      <c r="J68" s="301">
        <v>0.03</v>
      </c>
      <c r="K68" s="301">
        <v>0</v>
      </c>
      <c r="L68" s="301">
        <v>0.02</v>
      </c>
    </row>
    <row r="69" spans="2:12" x14ac:dyDescent="0.25">
      <c r="B69" s="429" t="s">
        <v>887</v>
      </c>
      <c r="C69" s="301">
        <v>89.8</v>
      </c>
      <c r="D69" s="301">
        <v>96.63000000000001</v>
      </c>
      <c r="E69" s="301">
        <v>92.210000000000008</v>
      </c>
      <c r="H69" s="299" t="s">
        <v>652</v>
      </c>
      <c r="I69" s="301">
        <v>2</v>
      </c>
      <c r="J69" s="301">
        <v>1</v>
      </c>
      <c r="K69" s="301">
        <v>0</v>
      </c>
      <c r="L69" s="301">
        <v>3</v>
      </c>
    </row>
    <row r="70" spans="2:12" x14ac:dyDescent="0.25">
      <c r="B70" s="299" t="s">
        <v>641</v>
      </c>
      <c r="C70" s="301" t="s">
        <v>927</v>
      </c>
      <c r="D70" s="301" t="s">
        <v>919</v>
      </c>
      <c r="E70" s="301" t="s">
        <v>928</v>
      </c>
      <c r="H70" s="442" t="s">
        <v>887</v>
      </c>
      <c r="I70" s="301">
        <v>0.06</v>
      </c>
      <c r="J70" s="301">
        <v>0.03</v>
      </c>
      <c r="K70" s="301">
        <v>0</v>
      </c>
      <c r="L70" s="301">
        <v>0.04</v>
      </c>
    </row>
    <row r="71" spans="2:12" x14ac:dyDescent="0.25">
      <c r="B71" s="429" t="s">
        <v>887</v>
      </c>
      <c r="C71" s="301">
        <v>10.199999999999999</v>
      </c>
      <c r="D71" s="301">
        <v>3.37</v>
      </c>
      <c r="E71" s="301">
        <v>7.79</v>
      </c>
      <c r="H71" s="299" t="s">
        <v>431</v>
      </c>
      <c r="I71" s="301">
        <v>3099</v>
      </c>
      <c r="J71" s="301">
        <v>3111</v>
      </c>
      <c r="K71" s="301">
        <v>1539</v>
      </c>
      <c r="L71" s="301">
        <v>7749</v>
      </c>
    </row>
    <row r="72" spans="2:12" x14ac:dyDescent="0.25">
      <c r="B72" s="302" t="s">
        <v>497</v>
      </c>
      <c r="C72" s="305" t="s">
        <v>929</v>
      </c>
      <c r="D72" s="305" t="s">
        <v>930</v>
      </c>
      <c r="E72" s="303" t="s">
        <v>931</v>
      </c>
      <c r="H72" s="442" t="s">
        <v>887</v>
      </c>
      <c r="I72" s="301">
        <v>88.34</v>
      </c>
      <c r="J72" s="301">
        <v>88.94</v>
      </c>
      <c r="K72" s="301">
        <v>100</v>
      </c>
      <c r="L72" s="301">
        <v>90.68</v>
      </c>
    </row>
    <row r="73" spans="2:12" x14ac:dyDescent="0.25">
      <c r="B73" s="429" t="s">
        <v>887</v>
      </c>
      <c r="C73" s="299">
        <v>100</v>
      </c>
      <c r="D73" s="299">
        <v>100</v>
      </c>
      <c r="E73" s="308">
        <v>100</v>
      </c>
      <c r="H73" s="302" t="s">
        <v>646</v>
      </c>
      <c r="I73" s="303">
        <v>3508</v>
      </c>
      <c r="J73" s="301">
        <v>3498</v>
      </c>
      <c r="K73" s="303">
        <v>1539</v>
      </c>
      <c r="L73" s="305">
        <v>8545</v>
      </c>
    </row>
    <row r="74" spans="2:12" x14ac:dyDescent="0.25">
      <c r="B74" s="249" t="s">
        <v>877</v>
      </c>
      <c r="H74" s="442" t="s">
        <v>887</v>
      </c>
      <c r="I74" s="303">
        <v>100</v>
      </c>
      <c r="J74" s="303">
        <v>100</v>
      </c>
      <c r="K74" s="303">
        <v>100</v>
      </c>
      <c r="L74" s="305">
        <v>100</v>
      </c>
    </row>
    <row r="75" spans="2:12" x14ac:dyDescent="0.25">
      <c r="H75" s="249" t="s">
        <v>1155</v>
      </c>
      <c r="I75" s="249"/>
      <c r="J75" s="249"/>
      <c r="K75" s="249"/>
    </row>
    <row r="76" spans="2:12" x14ac:dyDescent="0.25">
      <c r="H76" s="249"/>
      <c r="I76" s="437"/>
      <c r="J76" s="437"/>
      <c r="K76" s="437"/>
      <c r="L76" s="437"/>
    </row>
    <row r="77" spans="2:12" x14ac:dyDescent="0.25">
      <c r="H77" s="249"/>
      <c r="I77" s="437"/>
      <c r="J77" s="437"/>
      <c r="K77" s="437"/>
      <c r="L77" s="437"/>
    </row>
    <row r="78" spans="2:12" x14ac:dyDescent="0.25">
      <c r="B78" s="597" t="s">
        <v>659</v>
      </c>
      <c r="C78" s="598"/>
      <c r="D78" s="598"/>
      <c r="E78" s="599"/>
      <c r="H78" s="600" t="s">
        <v>657</v>
      </c>
      <c r="I78" s="600"/>
      <c r="J78" s="600"/>
      <c r="K78" s="600"/>
      <c r="L78" s="600"/>
    </row>
    <row r="79" spans="2:12" x14ac:dyDescent="0.25">
      <c r="B79" s="299"/>
      <c r="C79" s="300" t="s">
        <v>153</v>
      </c>
      <c r="D79" s="300" t="s">
        <v>154</v>
      </c>
      <c r="E79" s="300" t="s">
        <v>150</v>
      </c>
      <c r="H79" s="299"/>
      <c r="I79" s="300" t="s">
        <v>153</v>
      </c>
      <c r="J79" s="300" t="s">
        <v>154</v>
      </c>
      <c r="K79" s="300" t="s">
        <v>431</v>
      </c>
      <c r="L79" s="300" t="s">
        <v>150</v>
      </c>
    </row>
    <row r="80" spans="2:12" x14ac:dyDescent="0.25">
      <c r="B80" s="299" t="s">
        <v>642</v>
      </c>
      <c r="C80" s="301" t="s">
        <v>932</v>
      </c>
      <c r="D80" s="301" t="s">
        <v>933</v>
      </c>
      <c r="E80" s="301" t="s">
        <v>934</v>
      </c>
      <c r="H80" s="299" t="s">
        <v>642</v>
      </c>
      <c r="I80" s="301">
        <v>2297</v>
      </c>
      <c r="J80" s="301">
        <v>1445</v>
      </c>
      <c r="K80" s="301">
        <v>0</v>
      </c>
      <c r="L80" s="301">
        <v>3742</v>
      </c>
    </row>
    <row r="81" spans="2:12" x14ac:dyDescent="0.25">
      <c r="B81" s="429" t="s">
        <v>887</v>
      </c>
      <c r="C81" s="301">
        <v>96.67</v>
      </c>
      <c r="D81" s="301">
        <v>97.5</v>
      </c>
      <c r="E81" s="301">
        <v>97.11999999999999</v>
      </c>
      <c r="H81" s="442" t="s">
        <v>887</v>
      </c>
      <c r="I81" s="301">
        <v>65.48</v>
      </c>
      <c r="J81" s="301">
        <v>41.31</v>
      </c>
      <c r="K81" s="301">
        <v>0</v>
      </c>
      <c r="L81" s="301">
        <v>43.79</v>
      </c>
    </row>
    <row r="82" spans="2:12" x14ac:dyDescent="0.25">
      <c r="B82" s="299" t="s">
        <v>641</v>
      </c>
      <c r="C82" s="301" t="s">
        <v>935</v>
      </c>
      <c r="D82" s="301" t="s">
        <v>936</v>
      </c>
      <c r="E82" s="301" t="s">
        <v>937</v>
      </c>
      <c r="H82" s="299" t="s">
        <v>641</v>
      </c>
      <c r="I82" s="301">
        <v>80</v>
      </c>
      <c r="J82" s="301">
        <v>24</v>
      </c>
      <c r="K82" s="301">
        <v>0</v>
      </c>
      <c r="L82" s="301">
        <v>104</v>
      </c>
    </row>
    <row r="83" spans="2:12" x14ac:dyDescent="0.25">
      <c r="B83" s="429" t="s">
        <v>887</v>
      </c>
      <c r="C83" s="301">
        <v>3.3300000000000005</v>
      </c>
      <c r="D83" s="301">
        <v>2.5</v>
      </c>
      <c r="E83" s="301">
        <v>2.88</v>
      </c>
      <c r="H83" s="442" t="s">
        <v>887</v>
      </c>
      <c r="I83" s="301">
        <v>2.2799999999999998</v>
      </c>
      <c r="J83" s="301">
        <v>0.69</v>
      </c>
      <c r="K83" s="301">
        <v>0</v>
      </c>
      <c r="L83" s="301">
        <v>1.22</v>
      </c>
    </row>
    <row r="84" spans="2:12" x14ac:dyDescent="0.25">
      <c r="B84" s="302" t="s">
        <v>497</v>
      </c>
      <c r="C84" s="305" t="s">
        <v>938</v>
      </c>
      <c r="D84" s="305" t="s">
        <v>939</v>
      </c>
      <c r="E84" s="303" t="s">
        <v>940</v>
      </c>
      <c r="H84" s="299" t="s">
        <v>651</v>
      </c>
      <c r="I84" s="301">
        <v>3</v>
      </c>
      <c r="J84" s="301">
        <v>2</v>
      </c>
      <c r="K84" s="301">
        <v>0</v>
      </c>
      <c r="L84" s="301">
        <v>5</v>
      </c>
    </row>
    <row r="85" spans="2:12" x14ac:dyDescent="0.25">
      <c r="B85" s="429" t="s">
        <v>887</v>
      </c>
      <c r="C85" s="299">
        <v>100</v>
      </c>
      <c r="D85" s="299">
        <v>100</v>
      </c>
      <c r="E85" s="308">
        <v>100</v>
      </c>
      <c r="H85" s="442" t="s">
        <v>887</v>
      </c>
      <c r="I85" s="301">
        <v>0.09</v>
      </c>
      <c r="J85" s="301">
        <v>0.06</v>
      </c>
      <c r="K85" s="301">
        <v>0</v>
      </c>
      <c r="L85" s="301">
        <v>0.06</v>
      </c>
    </row>
    <row r="86" spans="2:12" x14ac:dyDescent="0.25">
      <c r="B86" s="249" t="s">
        <v>877</v>
      </c>
      <c r="H86" s="299" t="s">
        <v>652</v>
      </c>
      <c r="I86" s="301">
        <v>5</v>
      </c>
      <c r="J86" s="301">
        <v>2</v>
      </c>
      <c r="K86" s="301">
        <v>0</v>
      </c>
      <c r="L86" s="301">
        <v>7</v>
      </c>
    </row>
    <row r="87" spans="2:12" x14ac:dyDescent="0.25">
      <c r="H87" s="442" t="s">
        <v>887</v>
      </c>
      <c r="I87" s="301">
        <v>0.14000000000000001</v>
      </c>
      <c r="J87" s="301">
        <v>0.06</v>
      </c>
      <c r="K87" s="301">
        <v>0</v>
      </c>
      <c r="L87" s="301">
        <v>0.08</v>
      </c>
    </row>
    <row r="88" spans="2:12" x14ac:dyDescent="0.25">
      <c r="H88" s="299" t="s">
        <v>431</v>
      </c>
      <c r="I88" s="301">
        <v>1123</v>
      </c>
      <c r="J88" s="301">
        <v>2025</v>
      </c>
      <c r="K88" s="301">
        <v>1539</v>
      </c>
      <c r="L88" s="301">
        <v>4687</v>
      </c>
    </row>
    <row r="89" spans="2:12" x14ac:dyDescent="0.25">
      <c r="B89" s="597" t="s">
        <v>660</v>
      </c>
      <c r="C89" s="598"/>
      <c r="D89" s="598"/>
      <c r="E89" s="599"/>
      <c r="H89" s="442" t="s">
        <v>887</v>
      </c>
      <c r="I89" s="301">
        <v>32.01</v>
      </c>
      <c r="J89" s="301">
        <v>57.89</v>
      </c>
      <c r="K89" s="301">
        <v>100</v>
      </c>
      <c r="L89" s="301">
        <v>54.85</v>
      </c>
    </row>
    <row r="90" spans="2:12" x14ac:dyDescent="0.25">
      <c r="B90" s="299"/>
      <c r="C90" s="300" t="s">
        <v>153</v>
      </c>
      <c r="D90" s="300" t="s">
        <v>154</v>
      </c>
      <c r="E90" s="300" t="s">
        <v>150</v>
      </c>
      <c r="H90" s="302" t="s">
        <v>646</v>
      </c>
      <c r="I90" s="303">
        <v>3508</v>
      </c>
      <c r="J90" s="301">
        <v>3498</v>
      </c>
      <c r="K90" s="303">
        <v>1539</v>
      </c>
      <c r="L90" s="305">
        <v>8545</v>
      </c>
    </row>
    <row r="91" spans="2:12" x14ac:dyDescent="0.25">
      <c r="B91" s="299" t="s">
        <v>642</v>
      </c>
      <c r="C91" s="301" t="s">
        <v>941</v>
      </c>
      <c r="D91" s="301" t="s">
        <v>942</v>
      </c>
      <c r="E91" s="301" t="s">
        <v>943</v>
      </c>
      <c r="H91" s="442" t="s">
        <v>887</v>
      </c>
      <c r="I91" s="303">
        <v>100</v>
      </c>
      <c r="J91" s="303">
        <v>100</v>
      </c>
      <c r="K91" s="303">
        <v>100</v>
      </c>
      <c r="L91" s="305">
        <v>100</v>
      </c>
    </row>
    <row r="92" spans="2:12" x14ac:dyDescent="0.25">
      <c r="B92" s="429" t="s">
        <v>887</v>
      </c>
      <c r="C92" s="301">
        <v>99.08</v>
      </c>
      <c r="D92" s="301">
        <v>98.839999999999989</v>
      </c>
      <c r="E92" s="301">
        <v>98.95</v>
      </c>
      <c r="H92" s="249" t="s">
        <v>1155</v>
      </c>
      <c r="I92" s="249"/>
      <c r="J92" s="249"/>
      <c r="K92" s="249"/>
    </row>
    <row r="93" spans="2:12" x14ac:dyDescent="0.25">
      <c r="B93" s="299" t="s">
        <v>641</v>
      </c>
      <c r="C93" s="301" t="s">
        <v>944</v>
      </c>
      <c r="D93" s="301" t="s">
        <v>945</v>
      </c>
      <c r="E93" s="301" t="s">
        <v>946</v>
      </c>
    </row>
    <row r="94" spans="2:12" x14ac:dyDescent="0.25">
      <c r="B94" s="429" t="s">
        <v>887</v>
      </c>
      <c r="C94" s="301">
        <v>0.91999999999999993</v>
      </c>
      <c r="D94" s="301">
        <v>1.1599999999999999</v>
      </c>
      <c r="E94" s="301">
        <v>1.05</v>
      </c>
    </row>
    <row r="95" spans="2:12" x14ac:dyDescent="0.25">
      <c r="B95" s="302" t="s">
        <v>497</v>
      </c>
      <c r="C95" s="305" t="s">
        <v>947</v>
      </c>
      <c r="D95" s="305" t="s">
        <v>948</v>
      </c>
      <c r="E95" s="303" t="s">
        <v>949</v>
      </c>
      <c r="H95" s="600" t="s">
        <v>658</v>
      </c>
      <c r="I95" s="600"/>
      <c r="J95" s="600"/>
      <c r="K95" s="600"/>
      <c r="L95" s="600"/>
    </row>
    <row r="96" spans="2:12" x14ac:dyDescent="0.25">
      <c r="B96" s="429" t="s">
        <v>887</v>
      </c>
      <c r="C96" s="299">
        <v>100</v>
      </c>
      <c r="D96" s="299">
        <v>100</v>
      </c>
      <c r="E96" s="308">
        <v>100</v>
      </c>
      <c r="H96" s="299"/>
      <c r="I96" s="300" t="s">
        <v>153</v>
      </c>
      <c r="J96" s="300" t="s">
        <v>154</v>
      </c>
      <c r="K96" s="300" t="s">
        <v>431</v>
      </c>
      <c r="L96" s="300" t="s">
        <v>150</v>
      </c>
    </row>
    <row r="97" spans="2:12" x14ac:dyDescent="0.25">
      <c r="B97" s="249" t="s">
        <v>877</v>
      </c>
      <c r="H97" s="299" t="s">
        <v>642</v>
      </c>
      <c r="I97" s="301">
        <v>184</v>
      </c>
      <c r="J97" s="301">
        <v>101</v>
      </c>
      <c r="K97" s="301">
        <v>0</v>
      </c>
      <c r="L97" s="301">
        <v>285</v>
      </c>
    </row>
    <row r="98" spans="2:12" x14ac:dyDescent="0.25">
      <c r="H98" s="442" t="s">
        <v>887</v>
      </c>
      <c r="I98" s="301">
        <v>5.25</v>
      </c>
      <c r="J98" s="301">
        <v>2.89</v>
      </c>
      <c r="K98" s="301">
        <v>0</v>
      </c>
      <c r="L98" s="301">
        <v>3.34</v>
      </c>
    </row>
    <row r="99" spans="2:12" x14ac:dyDescent="0.25">
      <c r="H99" s="299" t="s">
        <v>641</v>
      </c>
      <c r="I99" s="301">
        <v>20</v>
      </c>
      <c r="J99" s="301">
        <v>10</v>
      </c>
      <c r="K99" s="301">
        <v>0</v>
      </c>
      <c r="L99" s="301">
        <v>30</v>
      </c>
    </row>
    <row r="100" spans="2:12" x14ac:dyDescent="0.25">
      <c r="H100" s="442" t="s">
        <v>887</v>
      </c>
      <c r="I100" s="301">
        <v>0.56999999999999995</v>
      </c>
      <c r="J100" s="301">
        <v>0.28999999999999998</v>
      </c>
      <c r="K100" s="301">
        <v>0</v>
      </c>
      <c r="L100" s="301">
        <v>0.35</v>
      </c>
    </row>
    <row r="101" spans="2:12" x14ac:dyDescent="0.25">
      <c r="H101" s="299" t="s">
        <v>652</v>
      </c>
      <c r="I101" s="301">
        <v>0</v>
      </c>
      <c r="J101" s="301">
        <v>1</v>
      </c>
      <c r="K101" s="301">
        <v>0</v>
      </c>
      <c r="L101" s="301">
        <v>1</v>
      </c>
    </row>
    <row r="102" spans="2:12" x14ac:dyDescent="0.25">
      <c r="H102" s="442" t="s">
        <v>887</v>
      </c>
      <c r="I102" s="301">
        <v>0</v>
      </c>
      <c r="J102" s="301">
        <v>0.03</v>
      </c>
      <c r="K102" s="301">
        <v>0</v>
      </c>
      <c r="L102" s="301">
        <v>0.01</v>
      </c>
    </row>
    <row r="103" spans="2:12" x14ac:dyDescent="0.25">
      <c r="H103" s="299" t="s">
        <v>431</v>
      </c>
      <c r="I103" s="301">
        <v>3304</v>
      </c>
      <c r="J103" s="301">
        <v>3386</v>
      </c>
      <c r="K103" s="301">
        <v>1539</v>
      </c>
      <c r="L103" s="301">
        <v>8229</v>
      </c>
    </row>
    <row r="104" spans="2:12" x14ac:dyDescent="0.25">
      <c r="H104" s="442" t="s">
        <v>887</v>
      </c>
      <c r="I104" s="301">
        <v>94.18</v>
      </c>
      <c r="J104" s="301">
        <v>96.8</v>
      </c>
      <c r="K104" s="301">
        <v>100</v>
      </c>
      <c r="L104" s="301">
        <v>96.3</v>
      </c>
    </row>
    <row r="105" spans="2:12" x14ac:dyDescent="0.25">
      <c r="H105" s="302" t="s">
        <v>646</v>
      </c>
      <c r="I105" s="303">
        <v>3508</v>
      </c>
      <c r="J105" s="301">
        <v>3498</v>
      </c>
      <c r="K105" s="303">
        <v>1539</v>
      </c>
      <c r="L105" s="305">
        <v>8545</v>
      </c>
    </row>
    <row r="106" spans="2:12" x14ac:dyDescent="0.25">
      <c r="H106" s="442" t="s">
        <v>887</v>
      </c>
      <c r="I106" s="303">
        <v>100</v>
      </c>
      <c r="J106" s="303">
        <v>100</v>
      </c>
      <c r="K106" s="303">
        <v>100</v>
      </c>
      <c r="L106" s="305">
        <v>100</v>
      </c>
    </row>
    <row r="107" spans="2:12" x14ac:dyDescent="0.25">
      <c r="H107" s="304" t="s">
        <v>1155</v>
      </c>
    </row>
    <row r="109" spans="2:12" x14ac:dyDescent="0.25">
      <c r="H109" s="249"/>
      <c r="I109" s="249"/>
      <c r="J109" s="249"/>
      <c r="K109" s="249"/>
    </row>
    <row r="110" spans="2:12" x14ac:dyDescent="0.25">
      <c r="H110" s="600" t="s">
        <v>659</v>
      </c>
      <c r="I110" s="600"/>
      <c r="J110" s="600"/>
      <c r="K110" s="600"/>
      <c r="L110" s="600"/>
    </row>
    <row r="111" spans="2:12" x14ac:dyDescent="0.25">
      <c r="H111" s="299"/>
      <c r="I111" s="300" t="s">
        <v>153</v>
      </c>
      <c r="J111" s="300" t="s">
        <v>154</v>
      </c>
      <c r="K111" s="300" t="s">
        <v>431</v>
      </c>
      <c r="L111" s="300" t="s">
        <v>150</v>
      </c>
    </row>
    <row r="112" spans="2:12" x14ac:dyDescent="0.25">
      <c r="H112" s="299" t="s">
        <v>642</v>
      </c>
      <c r="I112" s="301">
        <v>1427</v>
      </c>
      <c r="J112" s="301">
        <v>1843</v>
      </c>
      <c r="K112" s="301">
        <v>0</v>
      </c>
      <c r="L112" s="301">
        <v>3270</v>
      </c>
    </row>
    <row r="113" spans="8:12" x14ac:dyDescent="0.25">
      <c r="H113" s="442" t="s">
        <v>887</v>
      </c>
      <c r="I113" s="301">
        <v>40.68</v>
      </c>
      <c r="J113" s="301">
        <v>52.69</v>
      </c>
      <c r="K113" s="301">
        <v>0</v>
      </c>
      <c r="L113" s="301">
        <v>38.270000000000003</v>
      </c>
    </row>
    <row r="114" spans="8:12" x14ac:dyDescent="0.25">
      <c r="H114" s="299" t="s">
        <v>641</v>
      </c>
      <c r="I114" s="301">
        <v>53</v>
      </c>
      <c r="J114" s="301">
        <v>57</v>
      </c>
      <c r="K114" s="301">
        <v>0</v>
      </c>
      <c r="L114" s="301">
        <v>110</v>
      </c>
    </row>
    <row r="115" spans="8:12" x14ac:dyDescent="0.25">
      <c r="H115" s="442" t="s">
        <v>887</v>
      </c>
      <c r="I115" s="301">
        <v>1.51</v>
      </c>
      <c r="J115" s="301">
        <v>1.63</v>
      </c>
      <c r="K115" s="301">
        <v>0</v>
      </c>
      <c r="L115" s="301">
        <v>1.29</v>
      </c>
    </row>
    <row r="116" spans="8:12" x14ac:dyDescent="0.25">
      <c r="H116" s="299" t="s">
        <v>651</v>
      </c>
      <c r="I116" s="301">
        <v>1</v>
      </c>
      <c r="J116" s="301">
        <v>1</v>
      </c>
      <c r="K116" s="301">
        <v>0</v>
      </c>
      <c r="L116" s="301">
        <v>2</v>
      </c>
    </row>
    <row r="117" spans="8:12" x14ac:dyDescent="0.25">
      <c r="H117" s="442" t="s">
        <v>887</v>
      </c>
      <c r="I117" s="301">
        <v>0.03</v>
      </c>
      <c r="J117" s="301">
        <v>0.03</v>
      </c>
      <c r="K117" s="301">
        <v>0</v>
      </c>
      <c r="L117" s="301">
        <v>0.02</v>
      </c>
    </row>
    <row r="118" spans="8:12" x14ac:dyDescent="0.25">
      <c r="H118" s="299" t="s">
        <v>652</v>
      </c>
      <c r="I118" s="301">
        <v>1</v>
      </c>
      <c r="J118" s="301">
        <v>5</v>
      </c>
      <c r="K118" s="301">
        <v>0</v>
      </c>
      <c r="L118" s="301">
        <v>6</v>
      </c>
    </row>
    <row r="119" spans="8:12" x14ac:dyDescent="0.25">
      <c r="H119" s="442" t="s">
        <v>887</v>
      </c>
      <c r="I119" s="301">
        <v>0.03</v>
      </c>
      <c r="J119" s="301">
        <v>0.14000000000000001</v>
      </c>
      <c r="K119" s="301">
        <v>0</v>
      </c>
      <c r="L119" s="301">
        <v>7.0000000000000007E-2</v>
      </c>
    </row>
    <row r="120" spans="8:12" x14ac:dyDescent="0.25">
      <c r="H120" s="299" t="s">
        <v>431</v>
      </c>
      <c r="I120" s="301">
        <v>2026</v>
      </c>
      <c r="J120" s="301">
        <v>1529</v>
      </c>
      <c r="K120" s="301">
        <v>1539</v>
      </c>
      <c r="L120" s="301">
        <v>5157</v>
      </c>
    </row>
    <row r="121" spans="8:12" x14ac:dyDescent="0.25">
      <c r="H121" s="442" t="s">
        <v>887</v>
      </c>
      <c r="I121" s="301">
        <v>57.75</v>
      </c>
      <c r="J121" s="301">
        <v>45.51</v>
      </c>
      <c r="K121" s="301">
        <v>100</v>
      </c>
      <c r="L121" s="301">
        <v>60.35</v>
      </c>
    </row>
    <row r="122" spans="8:12" x14ac:dyDescent="0.25">
      <c r="H122" s="302" t="s">
        <v>646</v>
      </c>
      <c r="I122" s="303">
        <v>3508</v>
      </c>
      <c r="J122" s="301">
        <v>3498</v>
      </c>
      <c r="K122" s="303">
        <v>1539</v>
      </c>
      <c r="L122" s="305">
        <v>8545</v>
      </c>
    </row>
    <row r="123" spans="8:12" x14ac:dyDescent="0.25">
      <c r="H123" s="442" t="s">
        <v>887</v>
      </c>
      <c r="I123" s="303">
        <v>100</v>
      </c>
      <c r="J123" s="303">
        <v>100</v>
      </c>
      <c r="K123" s="303">
        <v>100</v>
      </c>
      <c r="L123" s="305">
        <v>100</v>
      </c>
    </row>
    <row r="124" spans="8:12" x14ac:dyDescent="0.25">
      <c r="H124" s="249" t="s">
        <v>1155</v>
      </c>
      <c r="I124" s="249"/>
      <c r="J124" s="249"/>
      <c r="K124" s="249"/>
    </row>
    <row r="127" spans="8:12" x14ac:dyDescent="0.25">
      <c r="H127" s="600" t="s">
        <v>660</v>
      </c>
      <c r="I127" s="600"/>
      <c r="J127" s="600"/>
      <c r="K127" s="600"/>
      <c r="L127" s="600"/>
    </row>
    <row r="128" spans="8:12" x14ac:dyDescent="0.25">
      <c r="H128" s="299"/>
      <c r="I128" s="300" t="s">
        <v>153</v>
      </c>
      <c r="J128" s="300" t="s">
        <v>154</v>
      </c>
      <c r="K128" s="300" t="s">
        <v>431</v>
      </c>
      <c r="L128" s="300" t="s">
        <v>150</v>
      </c>
    </row>
    <row r="129" spans="8:12" x14ac:dyDescent="0.25">
      <c r="H129" s="299" t="s">
        <v>642</v>
      </c>
      <c r="I129" s="301">
        <v>956</v>
      </c>
      <c r="J129" s="301">
        <v>1179</v>
      </c>
      <c r="K129" s="301">
        <v>0</v>
      </c>
      <c r="L129" s="301">
        <v>2135</v>
      </c>
    </row>
    <row r="130" spans="8:12" x14ac:dyDescent="0.25">
      <c r="H130" s="442" t="s">
        <v>887</v>
      </c>
      <c r="I130" s="301">
        <v>27.25</v>
      </c>
      <c r="J130" s="301">
        <v>33.700000000000003</v>
      </c>
      <c r="K130" s="301">
        <v>0</v>
      </c>
      <c r="L130" s="301">
        <v>24.99</v>
      </c>
    </row>
    <row r="131" spans="8:12" x14ac:dyDescent="0.25">
      <c r="H131" s="299" t="s">
        <v>641</v>
      </c>
      <c r="I131" s="301">
        <v>15</v>
      </c>
      <c r="J131" s="301">
        <v>26</v>
      </c>
      <c r="K131" s="301">
        <v>0</v>
      </c>
      <c r="L131" s="301">
        <v>41</v>
      </c>
    </row>
    <row r="132" spans="8:12" x14ac:dyDescent="0.25">
      <c r="H132" s="442" t="s">
        <v>887</v>
      </c>
      <c r="I132" s="301">
        <v>0.43</v>
      </c>
      <c r="J132" s="301">
        <v>0.74</v>
      </c>
      <c r="K132" s="301">
        <v>0</v>
      </c>
      <c r="L132" s="301">
        <v>0.48</v>
      </c>
    </row>
    <row r="133" spans="8:12" x14ac:dyDescent="0.25">
      <c r="H133" s="299" t="s">
        <v>651</v>
      </c>
      <c r="I133" s="301">
        <v>0</v>
      </c>
      <c r="J133" s="301">
        <v>1</v>
      </c>
      <c r="K133" s="301">
        <v>0</v>
      </c>
      <c r="L133" s="301">
        <v>1</v>
      </c>
    </row>
    <row r="134" spans="8:12" x14ac:dyDescent="0.25">
      <c r="H134" s="442" t="s">
        <v>887</v>
      </c>
      <c r="I134" s="301">
        <v>0</v>
      </c>
      <c r="J134" s="301">
        <v>0.03</v>
      </c>
      <c r="K134" s="301">
        <v>0</v>
      </c>
      <c r="L134" s="301">
        <v>0.01</v>
      </c>
    </row>
    <row r="135" spans="8:12" x14ac:dyDescent="0.25">
      <c r="H135" s="299" t="s">
        <v>652</v>
      </c>
      <c r="I135" s="301">
        <v>0</v>
      </c>
      <c r="J135" s="301">
        <v>3</v>
      </c>
      <c r="K135" s="301">
        <v>0</v>
      </c>
      <c r="L135" s="301">
        <v>3</v>
      </c>
    </row>
    <row r="136" spans="8:12" x14ac:dyDescent="0.25">
      <c r="H136" s="442" t="s">
        <v>887</v>
      </c>
      <c r="I136" s="301">
        <v>0</v>
      </c>
      <c r="J136" s="301">
        <v>0.09</v>
      </c>
      <c r="K136" s="301">
        <v>0</v>
      </c>
      <c r="L136" s="301">
        <v>0.04</v>
      </c>
    </row>
    <row r="137" spans="8:12" x14ac:dyDescent="0.25">
      <c r="H137" s="299" t="s">
        <v>431</v>
      </c>
      <c r="I137" s="301">
        <v>2537</v>
      </c>
      <c r="J137" s="301">
        <v>2289</v>
      </c>
      <c r="K137" s="301">
        <v>1539</v>
      </c>
      <c r="L137" s="301">
        <v>6365</v>
      </c>
    </row>
    <row r="138" spans="8:12" x14ac:dyDescent="0.25">
      <c r="H138" s="442" t="s">
        <v>887</v>
      </c>
      <c r="I138" s="301">
        <v>72.319999999999993</v>
      </c>
      <c r="J138" s="301">
        <v>65.44</v>
      </c>
      <c r="K138" s="301">
        <v>100</v>
      </c>
      <c r="L138" s="301">
        <v>74.489999999999995</v>
      </c>
    </row>
    <row r="139" spans="8:12" x14ac:dyDescent="0.25">
      <c r="H139" s="302" t="s">
        <v>646</v>
      </c>
      <c r="I139" s="303">
        <v>3508</v>
      </c>
      <c r="J139" s="301">
        <v>3498</v>
      </c>
      <c r="K139" s="303">
        <v>1539</v>
      </c>
      <c r="L139" s="305">
        <v>8545</v>
      </c>
    </row>
    <row r="140" spans="8:12" x14ac:dyDescent="0.25">
      <c r="H140" s="442" t="s">
        <v>887</v>
      </c>
      <c r="I140" s="303">
        <v>100</v>
      </c>
      <c r="J140" s="303">
        <v>100</v>
      </c>
      <c r="K140" s="303">
        <v>100</v>
      </c>
      <c r="L140" s="305">
        <v>100</v>
      </c>
    </row>
    <row r="141" spans="8:12" x14ac:dyDescent="0.25">
      <c r="H141" s="249" t="s">
        <v>1155</v>
      </c>
      <c r="I141" s="249"/>
      <c r="J141" s="249"/>
      <c r="K141" s="249"/>
    </row>
  </sheetData>
  <mergeCells count="18">
    <mergeCell ref="H43:L43"/>
    <mergeCell ref="H9:L9"/>
    <mergeCell ref="H110:L110"/>
    <mergeCell ref="H127:L127"/>
    <mergeCell ref="B42:E42"/>
    <mergeCell ref="B55:E55"/>
    <mergeCell ref="B66:E66"/>
    <mergeCell ref="B78:E78"/>
    <mergeCell ref="B89:E89"/>
    <mergeCell ref="H61:L61"/>
    <mergeCell ref="H78:L78"/>
    <mergeCell ref="H95:L95"/>
    <mergeCell ref="Z9:AD9"/>
    <mergeCell ref="Z20:AD20"/>
    <mergeCell ref="B9:E9"/>
    <mergeCell ref="B20:E20"/>
    <mergeCell ref="B31:E31"/>
    <mergeCell ref="H26:L26"/>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B4"/>
  <sheetViews>
    <sheetView workbookViewId="0">
      <selection activeCell="B14" sqref="B14"/>
    </sheetView>
  </sheetViews>
  <sheetFormatPr defaultRowHeight="15.75" x14ac:dyDescent="0.25"/>
  <cols>
    <col min="2" max="2" width="77.75" customWidth="1"/>
  </cols>
  <sheetData>
    <row r="2" spans="2:2" ht="47.25" customHeight="1" x14ac:dyDescent="0.25">
      <c r="B2" s="231" t="s">
        <v>32</v>
      </c>
    </row>
    <row r="4" spans="2:2" x14ac:dyDescent="0.25">
      <c r="B4" t="s">
        <v>480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21"/>
  <sheetViews>
    <sheetView zoomScale="90" zoomScaleNormal="90" workbookViewId="0">
      <selection activeCell="P10" sqref="P10"/>
    </sheetView>
  </sheetViews>
  <sheetFormatPr defaultRowHeight="15.75" x14ac:dyDescent="0.25"/>
  <cols>
    <col min="1" max="2" width="9" style="304"/>
    <col min="3" max="3" width="35.25" style="304" customWidth="1"/>
    <col min="4" max="13" width="6.125" style="304" customWidth="1"/>
    <col min="14" max="16384" width="9" style="304"/>
  </cols>
  <sheetData>
    <row r="1" spans="2:12" ht="28.15" customHeight="1" x14ac:dyDescent="0.25">
      <c r="B1" s="601" t="s">
        <v>35</v>
      </c>
      <c r="C1" s="601"/>
      <c r="D1" s="601"/>
      <c r="E1" s="601"/>
      <c r="F1" s="601"/>
      <c r="G1" s="601"/>
      <c r="H1" s="601"/>
      <c r="I1" s="601"/>
      <c r="J1" s="601"/>
      <c r="K1" s="601"/>
      <c r="L1" s="601"/>
    </row>
    <row r="2" spans="2:12" x14ac:dyDescent="0.25">
      <c r="B2" s="603" t="s">
        <v>118</v>
      </c>
      <c r="C2" s="603"/>
      <c r="D2" s="603"/>
      <c r="E2" s="603"/>
      <c r="F2" s="603"/>
      <c r="G2" s="603"/>
      <c r="H2" s="603"/>
      <c r="I2" s="603"/>
      <c r="J2" s="603"/>
      <c r="K2" s="603"/>
      <c r="L2" s="603"/>
    </row>
    <row r="3" spans="2:12" ht="69.95" customHeight="1" x14ac:dyDescent="0.25">
      <c r="B3" s="602" t="s">
        <v>598</v>
      </c>
      <c r="C3" s="602"/>
      <c r="D3" s="602"/>
      <c r="E3" s="602"/>
      <c r="F3" s="602"/>
      <c r="G3" s="602"/>
      <c r="H3" s="602"/>
      <c r="I3" s="602"/>
      <c r="J3" s="602"/>
      <c r="K3" s="602"/>
      <c r="L3" s="602"/>
    </row>
    <row r="7" spans="2:12" x14ac:dyDescent="0.25">
      <c r="B7" s="608" t="s">
        <v>560</v>
      </c>
      <c r="C7" s="609"/>
      <c r="D7" s="609"/>
      <c r="E7" s="609"/>
      <c r="F7" s="609"/>
      <c r="G7" s="609"/>
      <c r="H7" s="609"/>
      <c r="I7" s="609"/>
      <c r="J7" s="609"/>
      <c r="K7" s="609"/>
      <c r="L7" s="609"/>
    </row>
    <row r="8" spans="2:12" x14ac:dyDescent="0.25">
      <c r="B8" s="605" t="s">
        <v>561</v>
      </c>
      <c r="C8" s="605"/>
      <c r="D8" s="185">
        <v>2015</v>
      </c>
      <c r="E8" s="185">
        <v>2016</v>
      </c>
      <c r="F8" s="185">
        <v>2017</v>
      </c>
      <c r="G8" s="185">
        <v>2018</v>
      </c>
      <c r="H8" s="185">
        <v>2019</v>
      </c>
      <c r="I8" s="185">
        <v>2020</v>
      </c>
      <c r="J8" s="185">
        <v>2021</v>
      </c>
      <c r="K8" s="185">
        <v>2022</v>
      </c>
      <c r="L8" s="185">
        <v>2023</v>
      </c>
    </row>
    <row r="9" spans="2:12" ht="17.25" customHeight="1" x14ac:dyDescent="0.25">
      <c r="B9" s="43">
        <v>1</v>
      </c>
      <c r="C9" s="43" t="s">
        <v>572</v>
      </c>
      <c r="D9" s="43">
        <v>405</v>
      </c>
      <c r="E9" s="43">
        <v>435</v>
      </c>
      <c r="F9" s="43">
        <v>379</v>
      </c>
      <c r="G9" s="43">
        <v>379</v>
      </c>
      <c r="H9" s="43">
        <v>484</v>
      </c>
      <c r="I9" s="186">
        <v>816</v>
      </c>
      <c r="J9" s="307">
        <v>1175</v>
      </c>
      <c r="K9" s="307">
        <v>1709</v>
      </c>
      <c r="L9" s="307">
        <v>2859</v>
      </c>
    </row>
    <row r="10" spans="2:12" ht="17.25" customHeight="1" x14ac:dyDescent="0.25">
      <c r="B10" s="43">
        <v>2</v>
      </c>
      <c r="C10" s="43" t="s">
        <v>289</v>
      </c>
      <c r="D10" s="43">
        <v>632</v>
      </c>
      <c r="E10" s="43">
        <v>364</v>
      </c>
      <c r="F10" s="43">
        <v>247</v>
      </c>
      <c r="G10" s="43">
        <v>254</v>
      </c>
      <c r="H10" s="43">
        <v>250</v>
      </c>
      <c r="I10" s="186">
        <v>284</v>
      </c>
      <c r="J10" s="3">
        <v>357</v>
      </c>
      <c r="K10" s="3">
        <v>190</v>
      </c>
      <c r="L10" s="308"/>
    </row>
    <row r="11" spans="2:12" ht="17.25" customHeight="1" x14ac:dyDescent="0.25">
      <c r="B11" s="186">
        <v>3</v>
      </c>
      <c r="C11" s="43" t="s">
        <v>562</v>
      </c>
      <c r="D11" s="186">
        <v>326</v>
      </c>
      <c r="E11" s="186">
        <v>198</v>
      </c>
      <c r="F11" s="186">
        <v>195</v>
      </c>
      <c r="G11" s="186">
        <v>195</v>
      </c>
      <c r="H11" s="186">
        <v>306</v>
      </c>
      <c r="I11" s="186">
        <v>422</v>
      </c>
      <c r="J11" s="309">
        <v>452</v>
      </c>
      <c r="K11" s="309">
        <v>444</v>
      </c>
      <c r="L11" s="309">
        <v>769</v>
      </c>
    </row>
    <row r="12" spans="2:12" ht="17.25" customHeight="1" x14ac:dyDescent="0.25">
      <c r="B12" s="186">
        <v>4</v>
      </c>
      <c r="C12" s="43" t="s">
        <v>284</v>
      </c>
      <c r="D12" s="186"/>
      <c r="E12" s="186"/>
      <c r="F12" s="186"/>
      <c r="G12" s="186"/>
      <c r="H12" s="186">
        <v>28</v>
      </c>
      <c r="I12" s="186">
        <v>60</v>
      </c>
      <c r="J12" s="309">
        <v>72</v>
      </c>
      <c r="K12" s="309">
        <v>102</v>
      </c>
      <c r="L12" s="309">
        <v>134</v>
      </c>
    </row>
    <row r="13" spans="2:12" ht="17.25" customHeight="1" x14ac:dyDescent="0.25">
      <c r="B13" s="186">
        <v>5</v>
      </c>
      <c r="C13" s="43" t="s">
        <v>573</v>
      </c>
      <c r="D13" s="186">
        <v>206</v>
      </c>
      <c r="E13" s="186">
        <v>197</v>
      </c>
      <c r="F13" s="186">
        <v>181</v>
      </c>
      <c r="G13" s="186">
        <v>177</v>
      </c>
      <c r="H13" s="186">
        <v>209</v>
      </c>
      <c r="I13" s="186">
        <v>358</v>
      </c>
      <c r="J13" s="309">
        <v>545</v>
      </c>
      <c r="K13" s="309">
        <v>548</v>
      </c>
      <c r="L13" s="309">
        <v>855</v>
      </c>
    </row>
    <row r="14" spans="2:12" ht="20.25" customHeight="1" x14ac:dyDescent="0.25">
      <c r="B14" s="43">
        <v>6</v>
      </c>
      <c r="C14" s="43" t="s">
        <v>563</v>
      </c>
      <c r="D14" s="186" t="s">
        <v>269</v>
      </c>
      <c r="E14" s="186" t="s">
        <v>269</v>
      </c>
      <c r="F14" s="186">
        <v>8</v>
      </c>
      <c r="G14" s="186">
        <v>9</v>
      </c>
      <c r="H14" s="186">
        <v>9</v>
      </c>
      <c r="I14" s="186">
        <v>10</v>
      </c>
      <c r="J14" s="309">
        <v>31</v>
      </c>
      <c r="K14" s="309">
        <v>36</v>
      </c>
      <c r="L14" s="309">
        <v>47</v>
      </c>
    </row>
    <row r="15" spans="2:12" ht="18" customHeight="1" x14ac:dyDescent="0.25">
      <c r="B15" s="43">
        <v>7</v>
      </c>
      <c r="C15" s="43" t="s">
        <v>564</v>
      </c>
      <c r="D15" s="186" t="s">
        <v>269</v>
      </c>
      <c r="E15" s="186" t="s">
        <v>269</v>
      </c>
      <c r="F15" s="186">
        <v>9</v>
      </c>
      <c r="G15" s="186">
        <v>18</v>
      </c>
      <c r="H15" s="186">
        <v>19</v>
      </c>
      <c r="I15" s="186">
        <v>16</v>
      </c>
      <c r="J15" s="309">
        <v>48</v>
      </c>
      <c r="K15" s="309">
        <v>56</v>
      </c>
      <c r="L15" s="309">
        <v>80</v>
      </c>
    </row>
    <row r="16" spans="2:12" ht="17.25" customHeight="1" x14ac:dyDescent="0.25">
      <c r="B16" s="186">
        <v>8</v>
      </c>
      <c r="C16" s="43" t="s">
        <v>565</v>
      </c>
      <c r="D16" s="186" t="s">
        <v>269</v>
      </c>
      <c r="E16" s="186" t="s">
        <v>269</v>
      </c>
      <c r="F16" s="186">
        <v>9</v>
      </c>
      <c r="G16" s="186">
        <v>9</v>
      </c>
      <c r="H16" s="186">
        <v>8</v>
      </c>
      <c r="I16" s="186">
        <v>6</v>
      </c>
      <c r="J16" s="309">
        <v>11</v>
      </c>
      <c r="K16" s="309">
        <v>15</v>
      </c>
      <c r="L16" s="309">
        <v>19</v>
      </c>
    </row>
    <row r="17" spans="2:12" ht="17.25" customHeight="1" x14ac:dyDescent="0.25">
      <c r="B17" s="43">
        <v>9</v>
      </c>
      <c r="C17" s="43" t="s">
        <v>582</v>
      </c>
      <c r="D17" s="186">
        <v>64</v>
      </c>
      <c r="E17" s="186">
        <v>39</v>
      </c>
      <c r="F17" s="186">
        <v>47</v>
      </c>
      <c r="G17" s="186">
        <v>47</v>
      </c>
      <c r="H17" s="186">
        <v>52</v>
      </c>
      <c r="I17" s="186">
        <v>39</v>
      </c>
      <c r="J17" s="188">
        <v>74</v>
      </c>
      <c r="K17" s="309">
        <v>82</v>
      </c>
      <c r="L17" s="309">
        <v>111</v>
      </c>
    </row>
    <row r="18" spans="2:12" ht="17.25" customHeight="1" x14ac:dyDescent="0.25">
      <c r="B18" s="43">
        <v>10</v>
      </c>
      <c r="C18" s="43" t="s">
        <v>574</v>
      </c>
      <c r="D18" s="186">
        <v>243</v>
      </c>
      <c r="E18" s="186">
        <v>242</v>
      </c>
      <c r="F18" s="186">
        <v>285</v>
      </c>
      <c r="G18" s="186">
        <v>285</v>
      </c>
      <c r="H18" s="186">
        <v>340</v>
      </c>
      <c r="I18" s="186">
        <v>468</v>
      </c>
      <c r="J18" s="310">
        <v>620</v>
      </c>
      <c r="K18" s="310">
        <v>658</v>
      </c>
      <c r="L18" s="310">
        <v>855</v>
      </c>
    </row>
    <row r="19" spans="2:12" ht="17.25" customHeight="1" x14ac:dyDescent="0.25">
      <c r="B19" s="186">
        <v>11</v>
      </c>
      <c r="C19" s="43" t="s">
        <v>575</v>
      </c>
      <c r="D19" s="186">
        <v>182</v>
      </c>
      <c r="E19" s="186">
        <v>114</v>
      </c>
      <c r="F19" s="186">
        <v>104</v>
      </c>
      <c r="G19" s="186">
        <v>104</v>
      </c>
      <c r="H19" s="186">
        <v>162</v>
      </c>
      <c r="I19" s="186">
        <v>175</v>
      </c>
      <c r="J19" s="309">
        <v>620</v>
      </c>
      <c r="K19" s="309">
        <v>658</v>
      </c>
      <c r="L19" s="309">
        <v>855</v>
      </c>
    </row>
    <row r="20" spans="2:12" ht="29.65" customHeight="1" x14ac:dyDescent="0.25">
      <c r="B20" s="186">
        <v>12</v>
      </c>
      <c r="C20" s="43" t="s">
        <v>585</v>
      </c>
      <c r="D20" s="188" t="s">
        <v>583</v>
      </c>
      <c r="E20" s="308" t="s">
        <v>583</v>
      </c>
      <c r="F20" s="308" t="s">
        <v>583</v>
      </c>
      <c r="G20" s="308" t="s">
        <v>583</v>
      </c>
      <c r="H20" s="310">
        <v>162</v>
      </c>
      <c r="I20" s="310">
        <v>175</v>
      </c>
      <c r="J20" s="310">
        <v>259</v>
      </c>
      <c r="K20" s="310">
        <v>362</v>
      </c>
      <c r="L20" s="310">
        <v>483</v>
      </c>
    </row>
    <row r="21" spans="2:12" ht="17.25" customHeight="1" x14ac:dyDescent="0.25">
      <c r="B21" s="186">
        <v>13</v>
      </c>
      <c r="C21" s="43" t="s">
        <v>576</v>
      </c>
      <c r="D21" s="186">
        <v>772</v>
      </c>
      <c r="E21" s="187">
        <v>1517</v>
      </c>
      <c r="F21" s="187">
        <v>2695</v>
      </c>
      <c r="G21" s="187">
        <v>3658</v>
      </c>
      <c r="H21" s="187">
        <v>4901</v>
      </c>
      <c r="I21" s="186">
        <v>4237</v>
      </c>
      <c r="J21" s="311">
        <v>9039</v>
      </c>
      <c r="K21" s="311">
        <v>12044</v>
      </c>
      <c r="L21" s="311">
        <v>22904</v>
      </c>
    </row>
    <row r="22" spans="2:12" ht="17.25" customHeight="1" x14ac:dyDescent="0.25">
      <c r="B22" s="43">
        <v>14</v>
      </c>
      <c r="C22" s="43" t="s">
        <v>566</v>
      </c>
      <c r="D22" s="186">
        <v>105</v>
      </c>
      <c r="E22" s="186">
        <v>113</v>
      </c>
      <c r="F22" s="186">
        <v>70</v>
      </c>
      <c r="G22" s="186">
        <v>64</v>
      </c>
      <c r="H22" s="186">
        <v>73</v>
      </c>
      <c r="I22" s="186">
        <v>87</v>
      </c>
      <c r="J22" s="312">
        <v>105</v>
      </c>
      <c r="K22" s="312">
        <v>207</v>
      </c>
      <c r="L22" s="312">
        <v>328</v>
      </c>
    </row>
    <row r="23" spans="2:12" ht="17.25" customHeight="1" x14ac:dyDescent="0.25">
      <c r="B23" s="43">
        <v>15</v>
      </c>
      <c r="C23" s="43" t="s">
        <v>567</v>
      </c>
      <c r="D23" s="186">
        <v>14</v>
      </c>
      <c r="E23" s="186">
        <v>18</v>
      </c>
      <c r="F23" s="186">
        <v>14</v>
      </c>
      <c r="G23" s="186">
        <v>14</v>
      </c>
      <c r="H23" s="186">
        <v>16</v>
      </c>
      <c r="I23" s="186">
        <v>16</v>
      </c>
      <c r="J23" s="312">
        <v>35</v>
      </c>
      <c r="K23" s="312">
        <v>42</v>
      </c>
      <c r="L23" s="312">
        <v>4967</v>
      </c>
    </row>
    <row r="24" spans="2:12" ht="17.25" customHeight="1" x14ac:dyDescent="0.25">
      <c r="B24" s="186">
        <v>16</v>
      </c>
      <c r="C24" s="43" t="s">
        <v>577</v>
      </c>
      <c r="D24" s="186">
        <v>27</v>
      </c>
      <c r="E24" s="186">
        <v>281</v>
      </c>
      <c r="F24" s="186">
        <v>112</v>
      </c>
      <c r="G24" s="186">
        <v>112</v>
      </c>
      <c r="H24" s="186">
        <v>112</v>
      </c>
      <c r="I24" s="186">
        <v>107</v>
      </c>
      <c r="J24" s="310">
        <v>52</v>
      </c>
      <c r="K24" s="310">
        <v>271</v>
      </c>
      <c r="L24" s="310">
        <v>287</v>
      </c>
    </row>
    <row r="25" spans="2:12" ht="17.25" customHeight="1" x14ac:dyDescent="0.25">
      <c r="B25" s="43">
        <v>17</v>
      </c>
      <c r="C25" s="43" t="s">
        <v>568</v>
      </c>
      <c r="D25" s="186">
        <v>257</v>
      </c>
      <c r="E25" s="186">
        <v>350</v>
      </c>
      <c r="F25" s="186">
        <v>91</v>
      </c>
      <c r="G25" s="186">
        <v>171</v>
      </c>
      <c r="H25" s="186">
        <v>445</v>
      </c>
      <c r="I25" s="186">
        <v>466</v>
      </c>
      <c r="J25" s="310">
        <v>330</v>
      </c>
      <c r="K25" s="310">
        <v>628</v>
      </c>
      <c r="L25" s="310">
        <v>1274</v>
      </c>
    </row>
    <row r="26" spans="2:12" ht="17.25" customHeight="1" x14ac:dyDescent="0.25">
      <c r="B26" s="43">
        <v>18</v>
      </c>
      <c r="C26" s="43" t="s">
        <v>578</v>
      </c>
      <c r="D26" s="186">
        <v>706</v>
      </c>
      <c r="E26" s="186">
        <v>542</v>
      </c>
      <c r="F26" s="186">
        <v>106</v>
      </c>
      <c r="G26" s="186">
        <v>191</v>
      </c>
      <c r="H26" s="186">
        <v>133</v>
      </c>
      <c r="I26" s="186">
        <v>93</v>
      </c>
      <c r="J26" s="188" t="s">
        <v>583</v>
      </c>
      <c r="K26" s="308" t="s">
        <v>583</v>
      </c>
      <c r="L26" s="308" t="s">
        <v>583</v>
      </c>
    </row>
    <row r="27" spans="2:12" ht="17.25" customHeight="1" x14ac:dyDescent="0.25">
      <c r="B27" s="186">
        <v>19</v>
      </c>
      <c r="C27" s="43" t="s">
        <v>584</v>
      </c>
      <c r="D27" s="186">
        <v>93</v>
      </c>
      <c r="E27" s="188" t="s">
        <v>583</v>
      </c>
      <c r="F27" s="313" t="s">
        <v>583</v>
      </c>
      <c r="G27" s="313" t="s">
        <v>583</v>
      </c>
      <c r="H27" s="188" t="s">
        <v>583</v>
      </c>
      <c r="I27" s="313" t="s">
        <v>583</v>
      </c>
      <c r="J27" s="310">
        <v>37</v>
      </c>
      <c r="K27" s="310">
        <v>31</v>
      </c>
      <c r="L27" s="310">
        <v>41</v>
      </c>
    </row>
    <row r="28" spans="2:12" ht="17.25" customHeight="1" x14ac:dyDescent="0.25">
      <c r="B28" s="186">
        <v>20</v>
      </c>
      <c r="C28" s="43" t="s">
        <v>595</v>
      </c>
      <c r="D28" s="188" t="s">
        <v>583</v>
      </c>
      <c r="E28" s="313" t="s">
        <v>583</v>
      </c>
      <c r="F28" s="313" t="s">
        <v>583</v>
      </c>
      <c r="G28" s="313" t="s">
        <v>583</v>
      </c>
      <c r="H28" s="313" t="s">
        <v>583</v>
      </c>
      <c r="I28" s="186" t="s">
        <v>583</v>
      </c>
      <c r="J28" s="310">
        <v>36</v>
      </c>
      <c r="K28" s="310">
        <v>48</v>
      </c>
      <c r="L28" s="310">
        <v>44</v>
      </c>
    </row>
    <row r="29" spans="2:12" ht="17.25" customHeight="1" x14ac:dyDescent="0.25">
      <c r="B29" s="186">
        <v>21</v>
      </c>
      <c r="C29" s="43" t="s">
        <v>596</v>
      </c>
      <c r="D29" s="188" t="s">
        <v>583</v>
      </c>
      <c r="E29" s="313" t="s">
        <v>583</v>
      </c>
      <c r="F29" s="313" t="s">
        <v>583</v>
      </c>
      <c r="G29" s="313" t="s">
        <v>583</v>
      </c>
      <c r="H29" s="313" t="s">
        <v>583</v>
      </c>
      <c r="I29" s="186" t="s">
        <v>583</v>
      </c>
      <c r="J29" s="310">
        <v>103</v>
      </c>
      <c r="K29" s="310">
        <v>97</v>
      </c>
      <c r="L29" s="310">
        <v>218</v>
      </c>
    </row>
    <row r="30" spans="2:12" ht="17.25" customHeight="1" x14ac:dyDescent="0.25">
      <c r="B30" s="43">
        <v>22</v>
      </c>
      <c r="C30" s="43" t="s">
        <v>597</v>
      </c>
      <c r="D30" s="188" t="s">
        <v>583</v>
      </c>
      <c r="E30" s="313" t="s">
        <v>583</v>
      </c>
      <c r="F30" s="313" t="s">
        <v>583</v>
      </c>
      <c r="G30" s="313" t="s">
        <v>583</v>
      </c>
      <c r="H30" s="313" t="s">
        <v>583</v>
      </c>
      <c r="I30" s="186" t="s">
        <v>583</v>
      </c>
      <c r="J30" s="310">
        <v>164</v>
      </c>
      <c r="K30" s="310">
        <v>291</v>
      </c>
      <c r="L30" s="310">
        <v>469</v>
      </c>
    </row>
    <row r="31" spans="2:12" ht="17.25" customHeight="1" x14ac:dyDescent="0.25">
      <c r="B31" s="43">
        <v>23</v>
      </c>
      <c r="C31" s="43" t="s">
        <v>569</v>
      </c>
      <c r="D31" s="186">
        <v>28</v>
      </c>
      <c r="E31" s="186">
        <v>26</v>
      </c>
      <c r="F31" s="186">
        <v>30</v>
      </c>
      <c r="G31" s="186">
        <v>30</v>
      </c>
      <c r="H31" s="186">
        <v>43</v>
      </c>
      <c r="I31" s="310">
        <v>52</v>
      </c>
      <c r="J31" s="310">
        <v>129</v>
      </c>
      <c r="K31" s="310">
        <v>110</v>
      </c>
      <c r="L31" s="310">
        <v>214</v>
      </c>
    </row>
    <row r="32" spans="2:12" ht="17.25" customHeight="1" x14ac:dyDescent="0.25">
      <c r="B32" s="186">
        <v>24</v>
      </c>
      <c r="C32" s="43" t="s">
        <v>570</v>
      </c>
      <c r="D32" s="186">
        <v>756</v>
      </c>
      <c r="E32" s="186">
        <v>819</v>
      </c>
      <c r="F32" s="186">
        <v>776</v>
      </c>
      <c r="G32" s="186">
        <v>825</v>
      </c>
      <c r="H32" s="186">
        <v>905</v>
      </c>
      <c r="I32" s="186">
        <v>922</v>
      </c>
      <c r="J32" s="314">
        <v>2046</v>
      </c>
      <c r="K32" s="310">
        <v>2577</v>
      </c>
      <c r="L32" s="314">
        <v>3661</v>
      </c>
    </row>
    <row r="33" spans="1:12" ht="17.25" customHeight="1" x14ac:dyDescent="0.25">
      <c r="B33" s="43">
        <v>25</v>
      </c>
      <c r="C33" s="43" t="s">
        <v>571</v>
      </c>
      <c r="D33" s="186">
        <v>969</v>
      </c>
      <c r="E33" s="187">
        <v>1166</v>
      </c>
      <c r="F33" s="187">
        <v>1468</v>
      </c>
      <c r="G33" s="187">
        <v>1468</v>
      </c>
      <c r="H33" s="187">
        <v>2151</v>
      </c>
      <c r="I33" s="186">
        <v>1775</v>
      </c>
      <c r="J33" s="188"/>
      <c r="K33" s="308"/>
      <c r="L33" s="308"/>
    </row>
    <row r="34" spans="1:12" ht="17.25" customHeight="1" x14ac:dyDescent="0.25">
      <c r="B34" s="43">
        <v>26</v>
      </c>
      <c r="C34" s="43" t="s">
        <v>586</v>
      </c>
      <c r="D34" s="188" t="s">
        <v>583</v>
      </c>
      <c r="E34" s="313" t="s">
        <v>583</v>
      </c>
      <c r="F34" s="313" t="s">
        <v>583</v>
      </c>
      <c r="G34" s="313" t="s">
        <v>583</v>
      </c>
      <c r="H34" s="313" t="s">
        <v>583</v>
      </c>
      <c r="I34" s="186" t="s">
        <v>583</v>
      </c>
      <c r="J34" s="314">
        <v>1063</v>
      </c>
      <c r="K34" s="310">
        <v>1278</v>
      </c>
      <c r="L34" s="314">
        <v>1432</v>
      </c>
    </row>
    <row r="35" spans="1:12" ht="17.25" customHeight="1" x14ac:dyDescent="0.25">
      <c r="B35" s="186">
        <v>27</v>
      </c>
      <c r="C35" s="312" t="s">
        <v>594</v>
      </c>
      <c r="D35" s="188" t="s">
        <v>583</v>
      </c>
      <c r="E35" s="313" t="s">
        <v>583</v>
      </c>
      <c r="F35" s="313" t="s">
        <v>583</v>
      </c>
      <c r="G35" s="313" t="s">
        <v>583</v>
      </c>
      <c r="H35" s="313" t="s">
        <v>583</v>
      </c>
      <c r="I35" s="186" t="s">
        <v>583</v>
      </c>
      <c r="J35" s="310">
        <v>880</v>
      </c>
      <c r="K35" s="310">
        <v>1037</v>
      </c>
      <c r="L35" s="310">
        <v>1934</v>
      </c>
    </row>
    <row r="36" spans="1:12" ht="17.25" customHeight="1" x14ac:dyDescent="0.25">
      <c r="A36" s="315"/>
      <c r="B36" s="186">
        <v>28</v>
      </c>
      <c r="C36" s="312" t="s">
        <v>587</v>
      </c>
      <c r="D36" s="188" t="s">
        <v>583</v>
      </c>
      <c r="E36" s="313" t="s">
        <v>583</v>
      </c>
      <c r="F36" s="313" t="s">
        <v>583</v>
      </c>
      <c r="G36" s="313" t="s">
        <v>583</v>
      </c>
      <c r="H36" s="313" t="s">
        <v>583</v>
      </c>
      <c r="I36" s="186" t="s">
        <v>583</v>
      </c>
      <c r="J36" s="310">
        <v>390</v>
      </c>
      <c r="K36" s="310">
        <v>538</v>
      </c>
      <c r="L36" s="310">
        <v>272</v>
      </c>
    </row>
    <row r="37" spans="1:12" ht="17.25" customHeight="1" x14ac:dyDescent="0.25">
      <c r="B37" s="186">
        <v>29</v>
      </c>
      <c r="C37" s="312" t="s">
        <v>588</v>
      </c>
      <c r="D37" s="188" t="s">
        <v>583</v>
      </c>
      <c r="E37" s="313" t="s">
        <v>583</v>
      </c>
      <c r="F37" s="313" t="s">
        <v>583</v>
      </c>
      <c r="G37" s="313" t="s">
        <v>583</v>
      </c>
      <c r="H37" s="313" t="s">
        <v>583</v>
      </c>
      <c r="I37" s="186" t="s">
        <v>583</v>
      </c>
      <c r="J37" s="310">
        <v>175</v>
      </c>
      <c r="K37" s="310">
        <v>220</v>
      </c>
      <c r="L37" s="310">
        <v>349</v>
      </c>
    </row>
    <row r="38" spans="1:12" ht="17.25" customHeight="1" x14ac:dyDescent="0.25">
      <c r="B38" s="43">
        <v>30</v>
      </c>
      <c r="C38" s="43" t="s">
        <v>304</v>
      </c>
      <c r="D38" s="186">
        <v>31</v>
      </c>
      <c r="E38" s="186">
        <v>14</v>
      </c>
      <c r="F38" s="186">
        <v>13</v>
      </c>
      <c r="G38" s="186">
        <v>12</v>
      </c>
      <c r="H38" s="186">
        <v>45</v>
      </c>
      <c r="I38" s="186">
        <v>52</v>
      </c>
      <c r="J38" s="310">
        <v>107</v>
      </c>
      <c r="K38" s="310">
        <v>95</v>
      </c>
      <c r="L38" s="310">
        <v>161</v>
      </c>
    </row>
    <row r="39" spans="1:12" ht="17.25" customHeight="1" x14ac:dyDescent="0.25">
      <c r="B39" s="43">
        <v>31</v>
      </c>
      <c r="C39" s="43" t="s">
        <v>305</v>
      </c>
      <c r="D39" s="186">
        <v>369</v>
      </c>
      <c r="E39" s="186">
        <v>318</v>
      </c>
      <c r="F39" s="186">
        <v>419</v>
      </c>
      <c r="G39" s="186">
        <v>946</v>
      </c>
      <c r="H39" s="186">
        <v>671</v>
      </c>
      <c r="I39" s="186">
        <v>383</v>
      </c>
      <c r="J39" s="314">
        <v>1265</v>
      </c>
      <c r="K39" s="314">
        <v>1214</v>
      </c>
      <c r="L39" s="314">
        <v>3133</v>
      </c>
    </row>
    <row r="40" spans="1:12" ht="17.25" customHeight="1" x14ac:dyDescent="0.25">
      <c r="B40" s="186">
        <v>32</v>
      </c>
      <c r="C40" s="43" t="s">
        <v>579</v>
      </c>
      <c r="D40" s="186">
        <v>223</v>
      </c>
      <c r="E40" s="186">
        <v>33</v>
      </c>
      <c r="F40" s="186">
        <v>197</v>
      </c>
      <c r="G40" s="186">
        <v>194</v>
      </c>
      <c r="H40" s="186">
        <v>78</v>
      </c>
      <c r="I40" s="186">
        <v>86</v>
      </c>
      <c r="J40" s="310">
        <v>115</v>
      </c>
      <c r="K40" s="310">
        <v>139</v>
      </c>
      <c r="L40" s="310">
        <v>114</v>
      </c>
    </row>
    <row r="41" spans="1:12" ht="17.25" customHeight="1" x14ac:dyDescent="0.25">
      <c r="B41" s="43">
        <v>33</v>
      </c>
      <c r="C41" s="43" t="s">
        <v>600</v>
      </c>
      <c r="D41" s="187">
        <v>1981</v>
      </c>
      <c r="E41" s="186">
        <v>230</v>
      </c>
      <c r="F41" s="186">
        <v>825</v>
      </c>
      <c r="G41" s="186">
        <v>629</v>
      </c>
      <c r="H41" s="187">
        <v>1614</v>
      </c>
      <c r="I41" s="186">
        <v>684</v>
      </c>
      <c r="J41" s="314">
        <v>1102</v>
      </c>
      <c r="K41" s="314">
        <v>1269</v>
      </c>
      <c r="L41" s="314">
        <v>1813</v>
      </c>
    </row>
    <row r="42" spans="1:12" ht="17.25" customHeight="1" x14ac:dyDescent="0.25">
      <c r="B42" s="43">
        <v>34</v>
      </c>
      <c r="C42" s="43" t="s">
        <v>308</v>
      </c>
      <c r="D42" s="186">
        <v>52</v>
      </c>
      <c r="E42" s="186">
        <v>230</v>
      </c>
      <c r="F42" s="186">
        <v>53</v>
      </c>
      <c r="G42" s="186">
        <v>53</v>
      </c>
      <c r="H42" s="186">
        <v>64</v>
      </c>
      <c r="I42" s="186">
        <v>105</v>
      </c>
      <c r="J42" s="310">
        <v>126</v>
      </c>
      <c r="K42" s="310">
        <v>272</v>
      </c>
      <c r="L42" s="310">
        <v>430</v>
      </c>
    </row>
    <row r="43" spans="1:12" ht="17.25" customHeight="1" x14ac:dyDescent="0.25">
      <c r="B43" s="186">
        <v>35</v>
      </c>
      <c r="C43" s="43" t="s">
        <v>589</v>
      </c>
      <c r="D43" s="188" t="s">
        <v>583</v>
      </c>
      <c r="E43" s="313" t="s">
        <v>583</v>
      </c>
      <c r="F43" s="313" t="s">
        <v>583</v>
      </c>
      <c r="G43" s="313" t="s">
        <v>583</v>
      </c>
      <c r="H43" s="188" t="s">
        <v>583</v>
      </c>
      <c r="I43" s="313" t="s">
        <v>583</v>
      </c>
      <c r="J43" s="313" t="s">
        <v>583</v>
      </c>
      <c r="K43" s="310">
        <v>76</v>
      </c>
      <c r="L43" s="310">
        <v>226</v>
      </c>
    </row>
    <row r="44" spans="1:12" ht="17.25" customHeight="1" x14ac:dyDescent="0.25">
      <c r="B44" s="186">
        <v>36</v>
      </c>
      <c r="C44" s="43" t="s">
        <v>309</v>
      </c>
      <c r="D44" s="186">
        <v>108</v>
      </c>
      <c r="E44" s="186">
        <v>45</v>
      </c>
      <c r="F44" s="186">
        <v>117</v>
      </c>
      <c r="G44" s="186">
        <v>100</v>
      </c>
      <c r="H44" s="186">
        <v>927</v>
      </c>
      <c r="I44" s="186">
        <v>944</v>
      </c>
      <c r="J44" s="188"/>
      <c r="K44" s="308"/>
      <c r="L44" s="308"/>
    </row>
    <row r="45" spans="1:12" ht="17.25" customHeight="1" x14ac:dyDescent="0.25">
      <c r="B45" s="186">
        <v>37</v>
      </c>
      <c r="C45" s="43" t="s">
        <v>590</v>
      </c>
      <c r="D45" s="188" t="s">
        <v>583</v>
      </c>
      <c r="E45" s="313" t="s">
        <v>583</v>
      </c>
      <c r="F45" s="313" t="s">
        <v>583</v>
      </c>
      <c r="G45" s="313" t="s">
        <v>583</v>
      </c>
      <c r="H45" s="188" t="s">
        <v>583</v>
      </c>
      <c r="I45" s="186"/>
      <c r="J45" s="310">
        <v>17</v>
      </c>
      <c r="K45" s="310">
        <v>18</v>
      </c>
      <c r="L45" s="310">
        <v>56</v>
      </c>
    </row>
    <row r="46" spans="1:12" ht="17.25" customHeight="1" x14ac:dyDescent="0.25">
      <c r="B46" s="43">
        <v>38</v>
      </c>
      <c r="C46" s="43" t="s">
        <v>580</v>
      </c>
      <c r="D46" s="188" t="s">
        <v>583</v>
      </c>
      <c r="E46" s="313" t="s">
        <v>583</v>
      </c>
      <c r="F46" s="313" t="s">
        <v>583</v>
      </c>
      <c r="G46" s="313" t="s">
        <v>583</v>
      </c>
      <c r="H46" s="188" t="s">
        <v>583</v>
      </c>
      <c r="I46" s="186">
        <v>3</v>
      </c>
      <c r="J46" s="310">
        <v>9</v>
      </c>
      <c r="K46" s="310">
        <v>15</v>
      </c>
      <c r="L46" s="310">
        <v>45</v>
      </c>
    </row>
    <row r="47" spans="1:12" ht="17.25" customHeight="1" x14ac:dyDescent="0.25">
      <c r="B47" s="43">
        <v>39</v>
      </c>
      <c r="C47" s="43" t="s">
        <v>591</v>
      </c>
      <c r="D47" s="188" t="s">
        <v>583</v>
      </c>
      <c r="E47" s="313" t="s">
        <v>583</v>
      </c>
      <c r="F47" s="313" t="s">
        <v>583</v>
      </c>
      <c r="G47" s="313" t="s">
        <v>583</v>
      </c>
      <c r="H47" s="188" t="s">
        <v>583</v>
      </c>
      <c r="I47" s="186"/>
      <c r="J47" s="310">
        <v>200</v>
      </c>
      <c r="K47" s="310">
        <v>286</v>
      </c>
      <c r="L47" s="310">
        <v>477</v>
      </c>
    </row>
    <row r="48" spans="1:12" ht="17.25" customHeight="1" x14ac:dyDescent="0.25">
      <c r="B48" s="186">
        <v>40</v>
      </c>
      <c r="C48" s="43" t="s">
        <v>592</v>
      </c>
      <c r="D48" s="188" t="s">
        <v>583</v>
      </c>
      <c r="E48" s="313" t="s">
        <v>583</v>
      </c>
      <c r="F48" s="313" t="s">
        <v>583</v>
      </c>
      <c r="G48" s="313" t="s">
        <v>583</v>
      </c>
      <c r="H48" s="188" t="s">
        <v>583</v>
      </c>
      <c r="I48" s="186"/>
      <c r="J48" s="310">
        <v>12</v>
      </c>
      <c r="K48" s="310">
        <v>13</v>
      </c>
      <c r="L48" s="310">
        <v>48</v>
      </c>
    </row>
    <row r="49" spans="2:12" ht="17.25" customHeight="1" x14ac:dyDescent="0.25">
      <c r="B49" s="43">
        <v>41</v>
      </c>
      <c r="C49" s="43" t="s">
        <v>593</v>
      </c>
      <c r="D49" s="188" t="s">
        <v>583</v>
      </c>
      <c r="E49" s="313" t="s">
        <v>583</v>
      </c>
      <c r="F49" s="313" t="s">
        <v>583</v>
      </c>
      <c r="G49" s="313" t="s">
        <v>583</v>
      </c>
      <c r="H49" s="188" t="s">
        <v>583</v>
      </c>
      <c r="I49" s="186">
        <v>45</v>
      </c>
      <c r="J49" s="310">
        <v>34</v>
      </c>
      <c r="K49" s="310">
        <v>68</v>
      </c>
      <c r="L49" s="310">
        <v>111</v>
      </c>
    </row>
    <row r="50" spans="2:12" ht="17.25" customHeight="1" x14ac:dyDescent="0.25">
      <c r="B50" s="43">
        <v>42</v>
      </c>
      <c r="C50" s="312" t="s">
        <v>599</v>
      </c>
      <c r="D50" s="188" t="s">
        <v>583</v>
      </c>
      <c r="E50" s="313" t="s">
        <v>583</v>
      </c>
      <c r="F50" s="313" t="s">
        <v>583</v>
      </c>
      <c r="G50" s="313" t="s">
        <v>583</v>
      </c>
      <c r="H50" s="188" t="s">
        <v>583</v>
      </c>
      <c r="I50" s="186"/>
      <c r="J50" s="310">
        <v>25</v>
      </c>
      <c r="K50" s="310">
        <v>30</v>
      </c>
      <c r="L50" s="310">
        <v>67</v>
      </c>
    </row>
    <row r="51" spans="2:12" ht="17.25" customHeight="1" x14ac:dyDescent="0.25">
      <c r="B51" s="186">
        <v>43</v>
      </c>
      <c r="C51" s="43" t="s">
        <v>581</v>
      </c>
      <c r="D51" s="186">
        <v>66</v>
      </c>
      <c r="E51" s="186">
        <v>124</v>
      </c>
      <c r="F51" s="186">
        <v>28</v>
      </c>
      <c r="G51" s="186">
        <v>28</v>
      </c>
      <c r="H51" s="186">
        <v>35</v>
      </c>
      <c r="I51" s="186">
        <v>22</v>
      </c>
      <c r="J51" s="310">
        <v>15</v>
      </c>
      <c r="K51" s="310">
        <v>18</v>
      </c>
      <c r="L51" s="310">
        <v>37</v>
      </c>
    </row>
    <row r="52" spans="2:12" ht="17.25" customHeight="1" x14ac:dyDescent="0.25">
      <c r="B52" s="186">
        <v>44</v>
      </c>
      <c r="C52" s="43" t="s">
        <v>302</v>
      </c>
      <c r="D52" s="186">
        <v>1</v>
      </c>
      <c r="E52" s="186">
        <v>1</v>
      </c>
      <c r="F52" s="186">
        <v>1</v>
      </c>
      <c r="G52" s="186" t="s">
        <v>269</v>
      </c>
      <c r="H52" s="186" t="s">
        <v>269</v>
      </c>
      <c r="I52" s="186">
        <v>0</v>
      </c>
      <c r="J52" s="310">
        <v>31</v>
      </c>
      <c r="K52" s="310">
        <v>51</v>
      </c>
      <c r="L52" s="310">
        <v>54</v>
      </c>
    </row>
    <row r="53" spans="2:12" ht="17.25" customHeight="1" x14ac:dyDescent="0.25">
      <c r="B53" s="606" t="s">
        <v>537</v>
      </c>
      <c r="C53" s="606"/>
      <c r="D53" s="190">
        <v>8521</v>
      </c>
      <c r="E53" s="190">
        <v>7415</v>
      </c>
      <c r="F53" s="190">
        <v>8479</v>
      </c>
      <c r="G53" s="190">
        <v>9972</v>
      </c>
      <c r="H53" s="190">
        <v>14080</v>
      </c>
      <c r="I53" s="189">
        <v>12731</v>
      </c>
      <c r="J53" s="316">
        <v>21285</v>
      </c>
      <c r="K53" s="316">
        <v>28050</v>
      </c>
      <c r="L53" s="316">
        <v>52904</v>
      </c>
    </row>
    <row r="54" spans="2:12" x14ac:dyDescent="0.25">
      <c r="B54" s="317" t="s">
        <v>603</v>
      </c>
      <c r="C54" s="317"/>
      <c r="D54" s="318"/>
      <c r="E54" s="318"/>
      <c r="F54" s="318"/>
      <c r="G54" s="318"/>
      <c r="H54" s="318"/>
      <c r="I54" s="318"/>
      <c r="J54" s="318"/>
    </row>
    <row r="55" spans="2:12" x14ac:dyDescent="0.25">
      <c r="B55" s="317" t="s">
        <v>601</v>
      </c>
      <c r="C55" s="319" t="s">
        <v>602</v>
      </c>
    </row>
    <row r="56" spans="2:12" x14ac:dyDescent="0.25">
      <c r="B56" s="317" t="s">
        <v>604</v>
      </c>
    </row>
    <row r="58" spans="2:12" x14ac:dyDescent="0.25">
      <c r="B58" s="607" t="s">
        <v>285</v>
      </c>
      <c r="C58" s="607"/>
      <c r="D58" s="607"/>
      <c r="E58" s="607"/>
      <c r="F58" s="607"/>
      <c r="G58" s="607"/>
      <c r="H58" s="607"/>
      <c r="I58" s="607"/>
    </row>
    <row r="59" spans="2:12" x14ac:dyDescent="0.25">
      <c r="B59" s="604" t="s">
        <v>286</v>
      </c>
      <c r="C59" s="604"/>
      <c r="D59" s="604">
        <v>2015</v>
      </c>
      <c r="E59" s="604"/>
      <c r="F59" s="604"/>
      <c r="G59" s="604">
        <v>2016</v>
      </c>
      <c r="H59" s="604"/>
      <c r="I59" s="604"/>
    </row>
    <row r="60" spans="2:12" x14ac:dyDescent="0.25">
      <c r="B60" s="604"/>
      <c r="C60" s="604"/>
      <c r="D60" s="604" t="s">
        <v>538</v>
      </c>
      <c r="E60" s="604" t="s">
        <v>315</v>
      </c>
      <c r="F60" s="604" t="s">
        <v>287</v>
      </c>
      <c r="G60" s="604" t="s">
        <v>539</v>
      </c>
      <c r="H60" s="604" t="s">
        <v>315</v>
      </c>
      <c r="I60" s="604" t="s">
        <v>287</v>
      </c>
    </row>
    <row r="61" spans="2:12" x14ac:dyDescent="0.25">
      <c r="B61" s="604"/>
      <c r="C61" s="604"/>
      <c r="D61" s="604"/>
      <c r="E61" s="604"/>
      <c r="F61" s="604"/>
      <c r="G61" s="604"/>
      <c r="H61" s="604"/>
      <c r="I61" s="604"/>
    </row>
    <row r="62" spans="2:12" x14ac:dyDescent="0.25">
      <c r="B62" s="80">
        <v>1</v>
      </c>
      <c r="C62" s="320" t="s">
        <v>288</v>
      </c>
      <c r="D62" s="158">
        <v>405.2</v>
      </c>
      <c r="E62" s="158">
        <v>405.2</v>
      </c>
      <c r="F62" s="321">
        <f>(D62-E62)/E62*100</f>
        <v>0</v>
      </c>
      <c r="G62" s="158">
        <v>368.2</v>
      </c>
      <c r="H62" s="158">
        <v>434.6</v>
      </c>
      <c r="I62" s="321">
        <f>(G62-H62)/H62*100</f>
        <v>-15.278416935112753</v>
      </c>
    </row>
    <row r="63" spans="2:12" x14ac:dyDescent="0.25">
      <c r="B63" s="80">
        <v>2</v>
      </c>
      <c r="C63" s="320" t="s">
        <v>289</v>
      </c>
      <c r="D63" s="158">
        <v>643.4</v>
      </c>
      <c r="E63" s="158">
        <v>632.29999999999995</v>
      </c>
      <c r="F63" s="321">
        <f t="shared" ref="F63" si="0">(D63-E63)/E63*100</f>
        <v>1.755495808951451</v>
      </c>
      <c r="G63" s="158">
        <v>275.3</v>
      </c>
      <c r="H63" s="158">
        <v>363.7</v>
      </c>
      <c r="I63" s="321">
        <f t="shared" ref="I63:I87" si="1">(G63-H63)/H63*100</f>
        <v>-24.305746494363483</v>
      </c>
    </row>
    <row r="64" spans="2:12" x14ac:dyDescent="0.25">
      <c r="B64" s="80"/>
      <c r="C64" s="320" t="s">
        <v>290</v>
      </c>
      <c r="D64" s="158">
        <v>70.8</v>
      </c>
      <c r="E64" s="158">
        <v>0</v>
      </c>
      <c r="F64" s="321"/>
      <c r="G64" s="158"/>
      <c r="H64" s="158"/>
      <c r="I64" s="321"/>
    </row>
    <row r="65" spans="2:9" x14ac:dyDescent="0.25">
      <c r="B65" s="80">
        <v>3</v>
      </c>
      <c r="C65" s="320" t="s">
        <v>291</v>
      </c>
      <c r="D65" s="158">
        <v>254.8</v>
      </c>
      <c r="E65" s="158">
        <v>326</v>
      </c>
      <c r="F65" s="321">
        <f t="shared" ref="F65:F87" si="2">(D65-E65)/E65*100</f>
        <v>-21.840490797546007</v>
      </c>
      <c r="G65" s="158">
        <v>182.3</v>
      </c>
      <c r="H65" s="158">
        <v>198.1</v>
      </c>
      <c r="I65" s="321">
        <f t="shared" si="1"/>
        <v>-7.9757698132256349</v>
      </c>
    </row>
    <row r="66" spans="2:9" x14ac:dyDescent="0.25">
      <c r="B66" s="80">
        <v>4</v>
      </c>
      <c r="C66" s="320" t="s">
        <v>292</v>
      </c>
      <c r="D66" s="158">
        <v>203</v>
      </c>
      <c r="E66" s="158">
        <v>206</v>
      </c>
      <c r="F66" s="321">
        <f t="shared" si="2"/>
        <v>-1.4563106796116505</v>
      </c>
      <c r="G66" s="158">
        <v>175.5</v>
      </c>
      <c r="H66" s="158">
        <v>196.8</v>
      </c>
      <c r="I66" s="321">
        <f t="shared" si="1"/>
        <v>-10.823170731707323</v>
      </c>
    </row>
    <row r="67" spans="2:9" x14ac:dyDescent="0.25">
      <c r="B67" s="80">
        <v>5</v>
      </c>
      <c r="C67" s="320" t="s">
        <v>293</v>
      </c>
      <c r="D67" s="158">
        <v>242.7</v>
      </c>
      <c r="E67" s="158">
        <v>242.7</v>
      </c>
      <c r="F67" s="321">
        <f t="shared" si="2"/>
        <v>0</v>
      </c>
      <c r="G67" s="158">
        <v>199</v>
      </c>
      <c r="H67" s="158">
        <v>242.3</v>
      </c>
      <c r="I67" s="321">
        <f t="shared" si="1"/>
        <v>-17.87040858439951</v>
      </c>
    </row>
    <row r="68" spans="2:9" x14ac:dyDescent="0.25">
      <c r="B68" s="80">
        <v>6</v>
      </c>
      <c r="C68" s="320" t="s">
        <v>294</v>
      </c>
      <c r="D68" s="158">
        <v>182.3</v>
      </c>
      <c r="E68" s="158">
        <v>182.3</v>
      </c>
      <c r="F68" s="321">
        <f t="shared" si="2"/>
        <v>0</v>
      </c>
      <c r="G68" s="158">
        <v>79.900000000000006</v>
      </c>
      <c r="H68" s="158">
        <v>113.5</v>
      </c>
      <c r="I68" s="321">
        <f t="shared" si="1"/>
        <v>-29.603524229074885</v>
      </c>
    </row>
    <row r="69" spans="2:9" x14ac:dyDescent="0.25">
      <c r="B69" s="80">
        <v>7</v>
      </c>
      <c r="C69" s="320" t="s">
        <v>295</v>
      </c>
      <c r="D69" s="158">
        <v>1693.7</v>
      </c>
      <c r="E69" s="158">
        <v>772.2</v>
      </c>
      <c r="F69" s="321">
        <f t="shared" si="2"/>
        <v>119.33436933436931</v>
      </c>
      <c r="G69" s="158">
        <v>1335.2</v>
      </c>
      <c r="H69" s="158">
        <v>1517.4</v>
      </c>
      <c r="I69" s="321">
        <f t="shared" si="1"/>
        <v>-12.007381046526957</v>
      </c>
    </row>
    <row r="70" spans="2:9" x14ac:dyDescent="0.25">
      <c r="B70" s="80">
        <v>8</v>
      </c>
      <c r="C70" s="320" t="s">
        <v>296</v>
      </c>
      <c r="D70" s="158">
        <v>105</v>
      </c>
      <c r="E70" s="158">
        <v>105</v>
      </c>
      <c r="F70" s="321">
        <f t="shared" si="2"/>
        <v>0</v>
      </c>
      <c r="G70" s="158">
        <v>73.5</v>
      </c>
      <c r="H70" s="158">
        <v>113.4</v>
      </c>
      <c r="I70" s="321">
        <f t="shared" si="1"/>
        <v>-35.185185185185183</v>
      </c>
    </row>
    <row r="71" spans="2:9" x14ac:dyDescent="0.25">
      <c r="B71" s="80">
        <v>9</v>
      </c>
      <c r="C71" s="320" t="s">
        <v>297</v>
      </c>
      <c r="D71" s="158">
        <v>13.5</v>
      </c>
      <c r="E71" s="158">
        <v>13.9</v>
      </c>
      <c r="F71" s="321">
        <f t="shared" si="2"/>
        <v>-2.8776978417266212</v>
      </c>
      <c r="G71" s="158">
        <v>8.8000000000000007</v>
      </c>
      <c r="H71" s="158">
        <v>18.2</v>
      </c>
      <c r="I71" s="321">
        <f t="shared" si="1"/>
        <v>-51.648351648351642</v>
      </c>
    </row>
    <row r="72" spans="2:9" x14ac:dyDescent="0.25">
      <c r="B72" s="80">
        <v>10</v>
      </c>
      <c r="C72" s="320" t="s">
        <v>298</v>
      </c>
      <c r="D72" s="158">
        <v>26.8</v>
      </c>
      <c r="E72" s="158">
        <v>26.8</v>
      </c>
      <c r="F72" s="321">
        <f t="shared" si="2"/>
        <v>0</v>
      </c>
      <c r="G72" s="158">
        <v>58.7</v>
      </c>
      <c r="H72" s="158">
        <v>280.89999999999998</v>
      </c>
      <c r="I72" s="321">
        <f t="shared" si="1"/>
        <v>-79.102883588465644</v>
      </c>
    </row>
    <row r="73" spans="2:9" x14ac:dyDescent="0.25">
      <c r="B73" s="80">
        <v>11</v>
      </c>
      <c r="C73" s="320" t="s">
        <v>299</v>
      </c>
      <c r="D73" s="158">
        <v>256.8</v>
      </c>
      <c r="E73" s="158">
        <v>256.8</v>
      </c>
      <c r="F73" s="321">
        <f t="shared" si="2"/>
        <v>0</v>
      </c>
      <c r="G73" s="158">
        <v>127.7</v>
      </c>
      <c r="H73" s="158">
        <v>349.8</v>
      </c>
      <c r="I73" s="321">
        <f t="shared" si="1"/>
        <v>-63.493424814179534</v>
      </c>
    </row>
    <row r="74" spans="2:9" x14ac:dyDescent="0.25">
      <c r="B74" s="80">
        <v>12</v>
      </c>
      <c r="C74" s="320" t="s">
        <v>300</v>
      </c>
      <c r="D74" s="158">
        <v>650.70000000000005</v>
      </c>
      <c r="E74" s="158">
        <v>705.7</v>
      </c>
      <c r="F74" s="321">
        <f t="shared" si="2"/>
        <v>-7.7936800340087844</v>
      </c>
      <c r="G74" s="158">
        <v>204.3</v>
      </c>
      <c r="H74" s="158">
        <v>541.5</v>
      </c>
      <c r="I74" s="321">
        <f t="shared" si="1"/>
        <v>-62.27146814404432</v>
      </c>
    </row>
    <row r="75" spans="2:9" x14ac:dyDescent="0.25">
      <c r="B75" s="80">
        <v>13</v>
      </c>
      <c r="C75" s="320" t="s">
        <v>301</v>
      </c>
      <c r="D75" s="158">
        <v>28.1</v>
      </c>
      <c r="E75" s="158">
        <v>28.1</v>
      </c>
      <c r="F75" s="321">
        <f t="shared" si="2"/>
        <v>0</v>
      </c>
      <c r="G75" s="158">
        <v>20.399999999999999</v>
      </c>
      <c r="H75" s="158">
        <v>25.8</v>
      </c>
      <c r="I75" s="321">
        <f>(G75-H75)/H75*100</f>
        <v>-20.93023255813954</v>
      </c>
    </row>
    <row r="76" spans="2:9" x14ac:dyDescent="0.25">
      <c r="B76" s="80">
        <v>14</v>
      </c>
      <c r="C76" s="320" t="s">
        <v>302</v>
      </c>
      <c r="D76" s="158">
        <v>1.3</v>
      </c>
      <c r="E76" s="158">
        <v>1.3</v>
      </c>
      <c r="F76" s="321">
        <f t="shared" si="2"/>
        <v>0</v>
      </c>
      <c r="G76" s="158">
        <v>1</v>
      </c>
      <c r="H76" s="158">
        <v>1.1000000000000001</v>
      </c>
      <c r="I76" s="321">
        <f t="shared" si="1"/>
        <v>-9.0909090909090988</v>
      </c>
    </row>
    <row r="77" spans="2:9" x14ac:dyDescent="0.25">
      <c r="B77" s="80">
        <v>15</v>
      </c>
      <c r="C77" s="320" t="s">
        <v>303</v>
      </c>
      <c r="D77" s="158">
        <v>737.9</v>
      </c>
      <c r="E77" s="158">
        <v>755.5</v>
      </c>
      <c r="F77" s="321">
        <f t="shared" si="2"/>
        <v>-2.3295830575777661</v>
      </c>
      <c r="G77" s="158">
        <v>359.9</v>
      </c>
      <c r="H77" s="158">
        <v>818.9</v>
      </c>
      <c r="I77" s="321">
        <f t="shared" si="1"/>
        <v>-56.05079985346196</v>
      </c>
    </row>
    <row r="78" spans="2:9" x14ac:dyDescent="0.25">
      <c r="B78" s="80">
        <v>16</v>
      </c>
      <c r="C78" s="320" t="s">
        <v>197</v>
      </c>
      <c r="D78" s="158">
        <v>966.5</v>
      </c>
      <c r="E78" s="158">
        <v>969.4</v>
      </c>
      <c r="F78" s="321">
        <f t="shared" si="2"/>
        <v>-0.29915411594800673</v>
      </c>
      <c r="G78" s="158">
        <v>892.6</v>
      </c>
      <c r="H78" s="158">
        <v>1165.5</v>
      </c>
      <c r="I78" s="321">
        <f t="shared" si="1"/>
        <v>-23.414843414843414</v>
      </c>
    </row>
    <row r="79" spans="2:9" x14ac:dyDescent="0.25">
      <c r="B79" s="80">
        <v>17</v>
      </c>
      <c r="C79" s="320" t="s">
        <v>304</v>
      </c>
      <c r="D79" s="158">
        <v>19.600000000000001</v>
      </c>
      <c r="E79" s="158">
        <v>30.6</v>
      </c>
      <c r="F79" s="321">
        <f t="shared" si="2"/>
        <v>-35.947712418300654</v>
      </c>
      <c r="G79" s="158">
        <v>11.1</v>
      </c>
      <c r="H79" s="158">
        <v>13.9</v>
      </c>
      <c r="I79" s="321">
        <f t="shared" si="1"/>
        <v>-20.143884892086337</v>
      </c>
    </row>
    <row r="80" spans="2:9" x14ac:dyDescent="0.25">
      <c r="B80" s="80">
        <v>18</v>
      </c>
      <c r="C80" s="320" t="s">
        <v>305</v>
      </c>
      <c r="D80" s="158">
        <v>286.3</v>
      </c>
      <c r="E80" s="158">
        <v>368.9</v>
      </c>
      <c r="F80" s="321">
        <f t="shared" si="2"/>
        <v>-22.390891840607203</v>
      </c>
      <c r="G80" s="158">
        <v>145.1</v>
      </c>
      <c r="H80" s="158">
        <v>318.2</v>
      </c>
      <c r="I80" s="321">
        <f t="shared" si="1"/>
        <v>-54.399748585795095</v>
      </c>
    </row>
    <row r="81" spans="2:9" x14ac:dyDescent="0.25">
      <c r="B81" s="80">
        <v>19</v>
      </c>
      <c r="C81" s="320" t="s">
        <v>306</v>
      </c>
      <c r="D81" s="158">
        <v>222.5</v>
      </c>
      <c r="E81" s="158">
        <v>222.5</v>
      </c>
      <c r="F81" s="321">
        <f t="shared" si="2"/>
        <v>0</v>
      </c>
      <c r="G81" s="158">
        <v>30.4</v>
      </c>
      <c r="H81" s="158">
        <v>32.9</v>
      </c>
      <c r="I81" s="321">
        <f t="shared" si="1"/>
        <v>-7.598784194528875</v>
      </c>
    </row>
    <row r="82" spans="2:9" x14ac:dyDescent="0.25">
      <c r="B82" s="80">
        <v>20</v>
      </c>
      <c r="C82" s="320" t="s">
        <v>307</v>
      </c>
      <c r="D82" s="158">
        <v>1980.7</v>
      </c>
      <c r="E82" s="158">
        <v>1980.7</v>
      </c>
      <c r="F82" s="321">
        <f t="shared" si="2"/>
        <v>0</v>
      </c>
      <c r="G82" s="158">
        <v>217.9</v>
      </c>
      <c r="H82" s="158">
        <v>230.2</v>
      </c>
      <c r="I82" s="321">
        <f t="shared" si="1"/>
        <v>-5.3431798436142417</v>
      </c>
    </row>
    <row r="83" spans="2:9" x14ac:dyDescent="0.25">
      <c r="B83" s="80">
        <v>21</v>
      </c>
      <c r="C83" s="320" t="s">
        <v>308</v>
      </c>
      <c r="D83" s="158">
        <v>51.8</v>
      </c>
      <c r="E83" s="158">
        <v>51.8</v>
      </c>
      <c r="F83" s="321">
        <f t="shared" si="2"/>
        <v>0</v>
      </c>
      <c r="G83" s="158">
        <v>42.9</v>
      </c>
      <c r="H83" s="158">
        <v>45.1</v>
      </c>
      <c r="I83" s="321">
        <f>(G83-H83)/H83*100</f>
        <v>-4.878048780487811</v>
      </c>
    </row>
    <row r="84" spans="2:9" x14ac:dyDescent="0.25">
      <c r="B84" s="80">
        <v>22</v>
      </c>
      <c r="C84" s="320" t="s">
        <v>309</v>
      </c>
      <c r="D84" s="158">
        <v>97.4</v>
      </c>
      <c r="E84" s="158">
        <v>107.7</v>
      </c>
      <c r="F84" s="321">
        <f t="shared" si="2"/>
        <v>-9.5636025998142955</v>
      </c>
      <c r="G84" s="158">
        <v>92.6</v>
      </c>
      <c r="H84" s="158">
        <v>123.6</v>
      </c>
      <c r="I84" s="321">
        <f t="shared" si="1"/>
        <v>-25.080906148867317</v>
      </c>
    </row>
    <row r="85" spans="2:9" ht="30" x14ac:dyDescent="0.25">
      <c r="B85" s="80">
        <v>23</v>
      </c>
      <c r="C85" s="320" t="s">
        <v>540</v>
      </c>
      <c r="D85" s="158">
        <v>65.599999999999994</v>
      </c>
      <c r="E85" s="158">
        <v>65.599999999999994</v>
      </c>
      <c r="F85" s="321">
        <f t="shared" si="2"/>
        <v>0</v>
      </c>
      <c r="G85" s="158">
        <v>37.4</v>
      </c>
      <c r="H85" s="158">
        <v>39.299999999999997</v>
      </c>
      <c r="I85" s="321">
        <f t="shared" si="1"/>
        <v>-4.8346055979643729</v>
      </c>
    </row>
    <row r="86" spans="2:9" x14ac:dyDescent="0.25">
      <c r="B86" s="80">
        <v>24</v>
      </c>
      <c r="C86" s="320" t="s">
        <v>310</v>
      </c>
      <c r="D86" s="158">
        <v>64.400000000000006</v>
      </c>
      <c r="E86" s="158">
        <v>64.400000000000006</v>
      </c>
      <c r="F86" s="321">
        <f t="shared" si="2"/>
        <v>0</v>
      </c>
      <c r="G86" s="158">
        <v>35</v>
      </c>
      <c r="H86" s="158">
        <v>66.099999999999994</v>
      </c>
      <c r="I86" s="321">
        <f t="shared" si="1"/>
        <v>-47.04992435703479</v>
      </c>
    </row>
    <row r="87" spans="2:9" x14ac:dyDescent="0.25">
      <c r="B87" s="80"/>
      <c r="C87" s="320"/>
      <c r="D87" s="158">
        <f>SUM(D62:D86)</f>
        <v>9270.7999999999993</v>
      </c>
      <c r="E87" s="158">
        <f t="shared" ref="E87" si="3">SUM(E62:E86)</f>
        <v>8521.4000000000015</v>
      </c>
      <c r="F87" s="321">
        <f t="shared" si="2"/>
        <v>8.7943295702583821</v>
      </c>
      <c r="G87" s="158">
        <f>SUM(G62:G86)</f>
        <v>4974.7</v>
      </c>
      <c r="H87" s="158">
        <f>SUM(H62:H86)</f>
        <v>7250.8000000000011</v>
      </c>
      <c r="I87" s="321">
        <f t="shared" si="1"/>
        <v>-31.391018922049994</v>
      </c>
    </row>
    <row r="88" spans="2:9" ht="28.5" x14ac:dyDescent="0.25">
      <c r="B88" s="64"/>
      <c r="C88" s="322" t="s">
        <v>311</v>
      </c>
      <c r="D88" s="64">
        <v>9270.4</v>
      </c>
      <c r="E88" s="64">
        <v>8521</v>
      </c>
      <c r="F88" s="64"/>
      <c r="G88" s="64" t="s">
        <v>312</v>
      </c>
      <c r="H88" s="64" t="s">
        <v>313</v>
      </c>
      <c r="I88" s="323"/>
    </row>
    <row r="90" spans="2:9" x14ac:dyDescent="0.25">
      <c r="B90" s="610" t="s">
        <v>286</v>
      </c>
      <c r="C90" s="611"/>
      <c r="D90" s="616">
        <v>2017</v>
      </c>
      <c r="E90" s="616"/>
      <c r="F90" s="616"/>
      <c r="G90" s="616">
        <v>2018</v>
      </c>
      <c r="H90" s="616"/>
      <c r="I90" s="616"/>
    </row>
    <row r="91" spans="2:9" ht="57" x14ac:dyDescent="0.25">
      <c r="B91" s="612"/>
      <c r="C91" s="613"/>
      <c r="D91" s="64" t="s">
        <v>314</v>
      </c>
      <c r="E91" s="64" t="s">
        <v>315</v>
      </c>
      <c r="F91" s="324" t="s">
        <v>287</v>
      </c>
      <c r="G91" s="64" t="s">
        <v>314</v>
      </c>
      <c r="H91" s="64" t="s">
        <v>316</v>
      </c>
      <c r="I91" s="324" t="s">
        <v>287</v>
      </c>
    </row>
    <row r="92" spans="2:9" x14ac:dyDescent="0.25">
      <c r="B92" s="247">
        <v>1</v>
      </c>
      <c r="C92" s="325" t="s">
        <v>288</v>
      </c>
      <c r="D92" s="326">
        <v>507.7</v>
      </c>
      <c r="E92" s="327">
        <v>379</v>
      </c>
      <c r="F92" s="326">
        <f>(D92-E92)/E92*100</f>
        <v>33.957783641160951</v>
      </c>
      <c r="G92" s="327">
        <v>379</v>
      </c>
      <c r="H92" s="327">
        <v>379</v>
      </c>
      <c r="I92" s="326">
        <f>(G92-H92)/H92*100</f>
        <v>0</v>
      </c>
    </row>
    <row r="93" spans="2:9" x14ac:dyDescent="0.25">
      <c r="B93" s="247">
        <v>2</v>
      </c>
      <c r="C93" s="325" t="s">
        <v>289</v>
      </c>
      <c r="D93" s="326">
        <v>277.8</v>
      </c>
      <c r="E93" s="327">
        <v>247</v>
      </c>
      <c r="F93" s="326">
        <f t="shared" ref="F93:F119" si="4">(D93-E93)/E93*100</f>
        <v>12.469635627530369</v>
      </c>
      <c r="G93" s="327">
        <v>254</v>
      </c>
      <c r="H93" s="327">
        <v>254</v>
      </c>
      <c r="I93" s="326">
        <f t="shared" ref="I93:I119" si="5">(G93-H93)/H93*100</f>
        <v>0</v>
      </c>
    </row>
    <row r="94" spans="2:9" x14ac:dyDescent="0.25">
      <c r="B94" s="247">
        <v>3</v>
      </c>
      <c r="C94" s="325" t="s">
        <v>291</v>
      </c>
      <c r="D94" s="326">
        <v>238.7</v>
      </c>
      <c r="E94" s="327">
        <v>195</v>
      </c>
      <c r="F94" s="326">
        <f t="shared" si="4"/>
        <v>22.410256410256405</v>
      </c>
      <c r="G94" s="327">
        <v>195</v>
      </c>
      <c r="H94" s="327">
        <v>195</v>
      </c>
      <c r="I94" s="326">
        <f t="shared" si="5"/>
        <v>0</v>
      </c>
    </row>
    <row r="95" spans="2:9" x14ac:dyDescent="0.25">
      <c r="B95" s="247">
        <v>4</v>
      </c>
      <c r="C95" s="325" t="s">
        <v>292</v>
      </c>
      <c r="D95" s="326">
        <v>224.1</v>
      </c>
      <c r="E95" s="327">
        <v>181</v>
      </c>
      <c r="F95" s="326">
        <f t="shared" si="4"/>
        <v>23.812154696132591</v>
      </c>
      <c r="G95" s="327">
        <v>177</v>
      </c>
      <c r="H95" s="327">
        <v>177</v>
      </c>
      <c r="I95" s="326">
        <f t="shared" si="5"/>
        <v>0</v>
      </c>
    </row>
    <row r="96" spans="2:9" x14ac:dyDescent="0.25">
      <c r="B96" s="247">
        <v>5</v>
      </c>
      <c r="C96" s="325" t="s">
        <v>317</v>
      </c>
      <c r="D96" s="326">
        <v>21.8</v>
      </c>
      <c r="E96" s="327">
        <v>8</v>
      </c>
      <c r="F96" s="326">
        <f t="shared" si="4"/>
        <v>172.5</v>
      </c>
      <c r="G96" s="327">
        <v>8</v>
      </c>
      <c r="H96" s="327">
        <v>9</v>
      </c>
      <c r="I96" s="326">
        <f t="shared" si="5"/>
        <v>-11.111111111111111</v>
      </c>
    </row>
    <row r="97" spans="2:9" x14ac:dyDescent="0.25">
      <c r="B97" s="247">
        <v>6</v>
      </c>
      <c r="C97" s="325" t="s">
        <v>318</v>
      </c>
      <c r="D97" s="326"/>
      <c r="E97" s="327">
        <v>9</v>
      </c>
      <c r="F97" s="326">
        <f t="shared" si="4"/>
        <v>-100</v>
      </c>
      <c r="G97" s="327">
        <v>18</v>
      </c>
      <c r="H97" s="327">
        <v>18</v>
      </c>
      <c r="I97" s="326">
        <f t="shared" si="5"/>
        <v>0</v>
      </c>
    </row>
    <row r="98" spans="2:9" x14ac:dyDescent="0.25">
      <c r="B98" s="247">
        <v>7</v>
      </c>
      <c r="C98" s="325" t="s">
        <v>319</v>
      </c>
      <c r="D98" s="326"/>
      <c r="E98" s="327">
        <v>9</v>
      </c>
      <c r="F98" s="326">
        <f t="shared" si="4"/>
        <v>-100</v>
      </c>
      <c r="G98" s="327">
        <v>9</v>
      </c>
      <c r="H98" s="327">
        <v>9</v>
      </c>
      <c r="I98" s="326">
        <f t="shared" si="5"/>
        <v>0</v>
      </c>
    </row>
    <row r="99" spans="2:9" x14ac:dyDescent="0.25">
      <c r="B99" s="247">
        <v>8</v>
      </c>
      <c r="C99" s="325" t="s">
        <v>293</v>
      </c>
      <c r="D99" s="326">
        <v>285.39999999999998</v>
      </c>
      <c r="E99" s="327">
        <v>285</v>
      </c>
      <c r="F99" s="326">
        <f t="shared" si="4"/>
        <v>0.14035087719297448</v>
      </c>
      <c r="G99" s="327">
        <v>285</v>
      </c>
      <c r="H99" s="327">
        <v>285</v>
      </c>
      <c r="I99" s="326">
        <f t="shared" si="5"/>
        <v>0</v>
      </c>
    </row>
    <row r="100" spans="2:9" x14ac:dyDescent="0.25">
      <c r="B100" s="247">
        <v>9</v>
      </c>
      <c r="C100" s="325" t="s">
        <v>294</v>
      </c>
      <c r="D100" s="326">
        <v>159.80000000000001</v>
      </c>
      <c r="E100" s="327">
        <v>104</v>
      </c>
      <c r="F100" s="326">
        <f t="shared" si="4"/>
        <v>53.65384615384616</v>
      </c>
      <c r="G100" s="327">
        <v>104</v>
      </c>
      <c r="H100" s="327">
        <v>104</v>
      </c>
      <c r="I100" s="326">
        <f t="shared" si="5"/>
        <v>0</v>
      </c>
    </row>
    <row r="101" spans="2:9" x14ac:dyDescent="0.25">
      <c r="B101" s="247">
        <v>10</v>
      </c>
      <c r="C101" s="325" t="s">
        <v>295</v>
      </c>
      <c r="D101" s="326">
        <v>2590.1</v>
      </c>
      <c r="E101" s="327">
        <v>2695</v>
      </c>
      <c r="F101" s="326">
        <f t="shared" si="4"/>
        <v>-3.8923933209647528</v>
      </c>
      <c r="G101" s="327">
        <v>2597</v>
      </c>
      <c r="H101" s="327">
        <v>3658</v>
      </c>
      <c r="I101" s="326">
        <f t="shared" si="5"/>
        <v>-29.004920721705851</v>
      </c>
    </row>
    <row r="102" spans="2:9" x14ac:dyDescent="0.25">
      <c r="B102" s="247">
        <v>11</v>
      </c>
      <c r="C102" s="325" t="s">
        <v>296</v>
      </c>
      <c r="D102" s="326">
        <v>83.1</v>
      </c>
      <c r="E102" s="327">
        <v>70</v>
      </c>
      <c r="F102" s="326">
        <f t="shared" si="4"/>
        <v>18.714285714285705</v>
      </c>
      <c r="G102" s="327">
        <v>64</v>
      </c>
      <c r="H102" s="327">
        <v>64</v>
      </c>
      <c r="I102" s="326">
        <f t="shared" si="5"/>
        <v>0</v>
      </c>
    </row>
    <row r="103" spans="2:9" x14ac:dyDescent="0.25">
      <c r="B103" s="247">
        <v>12</v>
      </c>
      <c r="C103" s="325" t="s">
        <v>297</v>
      </c>
      <c r="D103" s="326">
        <v>15.7</v>
      </c>
      <c r="E103" s="327">
        <v>14</v>
      </c>
      <c r="F103" s="326">
        <f t="shared" si="4"/>
        <v>12.142857142857137</v>
      </c>
      <c r="G103" s="327">
        <v>14</v>
      </c>
      <c r="H103" s="327">
        <v>14</v>
      </c>
      <c r="I103" s="326">
        <f t="shared" si="5"/>
        <v>0</v>
      </c>
    </row>
    <row r="104" spans="2:9" x14ac:dyDescent="0.25">
      <c r="B104" s="247">
        <v>13</v>
      </c>
      <c r="C104" s="325" t="s">
        <v>298</v>
      </c>
      <c r="D104" s="326">
        <v>140.69999999999999</v>
      </c>
      <c r="E104" s="327">
        <v>112</v>
      </c>
      <c r="F104" s="326">
        <f t="shared" si="4"/>
        <v>25.624999999999993</v>
      </c>
      <c r="G104" s="327">
        <v>112</v>
      </c>
      <c r="H104" s="327">
        <v>112</v>
      </c>
      <c r="I104" s="326">
        <f t="shared" si="5"/>
        <v>0</v>
      </c>
    </row>
    <row r="105" spans="2:9" x14ac:dyDescent="0.25">
      <c r="B105" s="247">
        <v>14</v>
      </c>
      <c r="C105" s="325" t="s">
        <v>320</v>
      </c>
      <c r="D105" s="326">
        <v>198.3</v>
      </c>
      <c r="E105" s="327">
        <v>91</v>
      </c>
      <c r="F105" s="326">
        <f t="shared" si="4"/>
        <v>117.91208791208791</v>
      </c>
      <c r="G105" s="327">
        <v>171</v>
      </c>
      <c r="H105" s="327">
        <v>171</v>
      </c>
      <c r="I105" s="326">
        <f t="shared" si="5"/>
        <v>0</v>
      </c>
    </row>
    <row r="106" spans="2:9" x14ac:dyDescent="0.25">
      <c r="B106" s="247">
        <v>15</v>
      </c>
      <c r="C106" s="325" t="s">
        <v>300</v>
      </c>
      <c r="D106" s="326">
        <v>191.3</v>
      </c>
      <c r="E106" s="327">
        <v>106</v>
      </c>
      <c r="F106" s="326">
        <f t="shared" si="4"/>
        <v>80.471698113207552</v>
      </c>
      <c r="G106" s="327">
        <v>191</v>
      </c>
      <c r="H106" s="327">
        <v>191</v>
      </c>
      <c r="I106" s="326">
        <f t="shared" si="5"/>
        <v>0</v>
      </c>
    </row>
    <row r="107" spans="2:9" x14ac:dyDescent="0.25">
      <c r="B107" s="247">
        <v>16</v>
      </c>
      <c r="C107" s="325" t="s">
        <v>301</v>
      </c>
      <c r="D107" s="326">
        <v>32.200000000000003</v>
      </c>
      <c r="E107" s="327">
        <v>30</v>
      </c>
      <c r="F107" s="326">
        <f t="shared" si="4"/>
        <v>7.3333333333333428</v>
      </c>
      <c r="G107" s="327">
        <v>30</v>
      </c>
      <c r="H107" s="327">
        <v>30</v>
      </c>
      <c r="I107" s="326">
        <f t="shared" si="5"/>
        <v>0</v>
      </c>
    </row>
    <row r="108" spans="2:9" x14ac:dyDescent="0.25">
      <c r="B108" s="247">
        <v>17</v>
      </c>
      <c r="C108" s="325" t="s">
        <v>302</v>
      </c>
      <c r="D108" s="326">
        <v>1.1000000000000001</v>
      </c>
      <c r="E108" s="327">
        <v>1</v>
      </c>
      <c r="F108" s="326">
        <f t="shared" si="4"/>
        <v>10.000000000000009</v>
      </c>
      <c r="G108" s="327">
        <v>0</v>
      </c>
      <c r="H108" s="327">
        <v>0</v>
      </c>
      <c r="I108" s="326">
        <v>0</v>
      </c>
    </row>
    <row r="109" spans="2:9" x14ac:dyDescent="0.25">
      <c r="B109" s="247">
        <v>18</v>
      </c>
      <c r="C109" s="325" t="s">
        <v>303</v>
      </c>
      <c r="D109" s="326">
        <v>863</v>
      </c>
      <c r="E109" s="327">
        <v>776</v>
      </c>
      <c r="F109" s="326">
        <f t="shared" si="4"/>
        <v>11.211340206185568</v>
      </c>
      <c r="G109" s="327">
        <v>825</v>
      </c>
      <c r="H109" s="327">
        <v>825</v>
      </c>
      <c r="I109" s="326">
        <f t="shared" si="5"/>
        <v>0</v>
      </c>
    </row>
    <row r="110" spans="2:9" x14ac:dyDescent="0.25">
      <c r="B110" s="247">
        <v>19</v>
      </c>
      <c r="C110" s="325" t="s">
        <v>197</v>
      </c>
      <c r="D110" s="326">
        <v>1300.0999999999999</v>
      </c>
      <c r="E110" s="327">
        <v>1468</v>
      </c>
      <c r="F110" s="326">
        <f t="shared" si="4"/>
        <v>-11.437329700272485</v>
      </c>
      <c r="G110" s="327">
        <v>1468</v>
      </c>
      <c r="H110" s="327">
        <v>1468</v>
      </c>
      <c r="I110" s="326">
        <f t="shared" si="5"/>
        <v>0</v>
      </c>
    </row>
    <row r="111" spans="2:9" x14ac:dyDescent="0.25">
      <c r="B111" s="247">
        <v>20</v>
      </c>
      <c r="C111" s="325" t="s">
        <v>304</v>
      </c>
      <c r="D111" s="326">
        <v>21.2</v>
      </c>
      <c r="E111" s="327">
        <v>13</v>
      </c>
      <c r="F111" s="326">
        <f t="shared" si="4"/>
        <v>63.076923076923073</v>
      </c>
      <c r="G111" s="327">
        <v>12</v>
      </c>
      <c r="H111" s="327">
        <v>12</v>
      </c>
      <c r="I111" s="326">
        <f t="shared" si="5"/>
        <v>0</v>
      </c>
    </row>
    <row r="112" spans="2:9" x14ac:dyDescent="0.25">
      <c r="B112" s="247">
        <v>21</v>
      </c>
      <c r="C112" s="325" t="s">
        <v>305</v>
      </c>
      <c r="D112" s="326">
        <v>335.5</v>
      </c>
      <c r="E112" s="327">
        <v>419</v>
      </c>
      <c r="F112" s="326">
        <f t="shared" si="4"/>
        <v>-19.928400954653938</v>
      </c>
      <c r="G112" s="327">
        <v>646</v>
      </c>
      <c r="H112" s="327">
        <v>946</v>
      </c>
      <c r="I112" s="326">
        <f t="shared" si="5"/>
        <v>-31.712473572938688</v>
      </c>
    </row>
    <row r="113" spans="2:9" x14ac:dyDescent="0.25">
      <c r="B113" s="247">
        <v>22</v>
      </c>
      <c r="C113" s="325" t="s">
        <v>306</v>
      </c>
      <c r="D113" s="326">
        <v>68.900000000000006</v>
      </c>
      <c r="E113" s="327">
        <v>197</v>
      </c>
      <c r="F113" s="326">
        <f t="shared" si="4"/>
        <v>-65.025380710659903</v>
      </c>
      <c r="G113" s="327">
        <v>194</v>
      </c>
      <c r="H113" s="327">
        <v>194</v>
      </c>
      <c r="I113" s="326">
        <f t="shared" si="5"/>
        <v>0</v>
      </c>
    </row>
    <row r="114" spans="2:9" x14ac:dyDescent="0.25">
      <c r="B114" s="247">
        <v>23</v>
      </c>
      <c r="C114" s="325" t="s">
        <v>307</v>
      </c>
      <c r="D114" s="326">
        <v>207.1</v>
      </c>
      <c r="E114" s="327">
        <v>825</v>
      </c>
      <c r="F114" s="326">
        <f t="shared" si="4"/>
        <v>-74.896969696969691</v>
      </c>
      <c r="G114" s="327">
        <v>629</v>
      </c>
      <c r="H114" s="327">
        <v>629</v>
      </c>
      <c r="I114" s="326">
        <f t="shared" si="5"/>
        <v>0</v>
      </c>
    </row>
    <row r="115" spans="2:9" x14ac:dyDescent="0.25">
      <c r="B115" s="247">
        <v>24</v>
      </c>
      <c r="C115" s="325" t="s">
        <v>308</v>
      </c>
      <c r="D115" s="326">
        <v>60.3</v>
      </c>
      <c r="E115" s="327">
        <v>53</v>
      </c>
      <c r="F115" s="326">
        <f t="shared" si="4"/>
        <v>13.773584905660371</v>
      </c>
      <c r="G115" s="327">
        <v>53</v>
      </c>
      <c r="H115" s="327">
        <v>53</v>
      </c>
      <c r="I115" s="326">
        <f t="shared" si="5"/>
        <v>0</v>
      </c>
    </row>
    <row r="116" spans="2:9" x14ac:dyDescent="0.25">
      <c r="B116" s="247">
        <v>25</v>
      </c>
      <c r="C116" s="325" t="s">
        <v>321</v>
      </c>
      <c r="D116" s="326">
        <v>172.4</v>
      </c>
      <c r="E116" s="327">
        <v>117</v>
      </c>
      <c r="F116" s="326">
        <f t="shared" si="4"/>
        <v>47.350427350427353</v>
      </c>
      <c r="G116" s="327">
        <v>114</v>
      </c>
      <c r="H116" s="327">
        <v>100</v>
      </c>
      <c r="I116" s="326">
        <f t="shared" si="5"/>
        <v>14.000000000000002</v>
      </c>
    </row>
    <row r="117" spans="2:9" x14ac:dyDescent="0.25">
      <c r="B117" s="247">
        <v>26</v>
      </c>
      <c r="C117" s="325" t="s">
        <v>322</v>
      </c>
      <c r="D117" s="326">
        <v>43.3</v>
      </c>
      <c r="E117" s="327">
        <v>28</v>
      </c>
      <c r="F117" s="326">
        <f t="shared" si="4"/>
        <v>54.642857142857139</v>
      </c>
      <c r="G117" s="327">
        <v>28</v>
      </c>
      <c r="H117" s="327">
        <v>28</v>
      </c>
      <c r="I117" s="326">
        <f t="shared" si="5"/>
        <v>0</v>
      </c>
    </row>
    <row r="118" spans="2:9" x14ac:dyDescent="0.25">
      <c r="B118" s="247">
        <v>27</v>
      </c>
      <c r="C118" s="325" t="s">
        <v>310</v>
      </c>
      <c r="D118" s="326">
        <v>106.3</v>
      </c>
      <c r="E118" s="327">
        <v>47</v>
      </c>
      <c r="F118" s="326">
        <f t="shared" si="4"/>
        <v>126.17021276595743</v>
      </c>
      <c r="G118" s="327">
        <v>47</v>
      </c>
      <c r="H118" s="327">
        <v>47</v>
      </c>
      <c r="I118" s="326">
        <f t="shared" si="5"/>
        <v>0</v>
      </c>
    </row>
    <row r="119" spans="2:9" x14ac:dyDescent="0.25">
      <c r="B119" s="614" t="s">
        <v>311</v>
      </c>
      <c r="C119" s="615"/>
      <c r="D119" s="328">
        <f>SUM(D92:D118)</f>
        <v>8145.9</v>
      </c>
      <c r="E119" s="324">
        <f>SUM(E92:E118)</f>
        <v>8479</v>
      </c>
      <c r="F119" s="328">
        <f t="shared" si="4"/>
        <v>-3.9285293077013836</v>
      </c>
      <c r="G119" s="324">
        <f>SUM(G92:G118)</f>
        <v>8624</v>
      </c>
      <c r="H119" s="324">
        <f>SUM(H92:H118)</f>
        <v>9972</v>
      </c>
      <c r="I119" s="328">
        <f t="shared" si="5"/>
        <v>-13.517849979943843</v>
      </c>
    </row>
    <row r="120" spans="2:9" x14ac:dyDescent="0.25">
      <c r="B120" s="614" t="s">
        <v>311</v>
      </c>
      <c r="C120" s="615"/>
      <c r="D120" s="324" t="s">
        <v>323</v>
      </c>
      <c r="E120" s="324">
        <v>8474</v>
      </c>
      <c r="F120" s="324"/>
      <c r="G120" s="324">
        <v>8623</v>
      </c>
      <c r="H120" s="324">
        <v>9970</v>
      </c>
      <c r="I120" s="324"/>
    </row>
    <row r="121" spans="2:9" x14ac:dyDescent="0.25">
      <c r="B121" s="329"/>
      <c r="C121" s="329"/>
    </row>
  </sheetData>
  <mergeCells count="21">
    <mergeCell ref="B90:C91"/>
    <mergeCell ref="B119:C119"/>
    <mergeCell ref="B120:C120"/>
    <mergeCell ref="D90:F90"/>
    <mergeCell ref="G90:I90"/>
    <mergeCell ref="B1:L1"/>
    <mergeCell ref="B3:L3"/>
    <mergeCell ref="B2:L2"/>
    <mergeCell ref="D60:D61"/>
    <mergeCell ref="E60:E61"/>
    <mergeCell ref="G60:G61"/>
    <mergeCell ref="H60:H61"/>
    <mergeCell ref="B8:C8"/>
    <mergeCell ref="B53:C53"/>
    <mergeCell ref="B58:I58"/>
    <mergeCell ref="B59:C61"/>
    <mergeCell ref="D59:F59"/>
    <mergeCell ref="G59:I59"/>
    <mergeCell ref="F60:F61"/>
    <mergeCell ref="I60:I61"/>
    <mergeCell ref="B7:L7"/>
  </mergeCells>
  <hyperlinks>
    <hyperlink ref="C55" r:id="rId1" xr:uid="{22154DE1-A61A-49E5-BECD-CBCB3137B338}"/>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K133"/>
  <sheetViews>
    <sheetView zoomScale="70" zoomScaleNormal="70" workbookViewId="0">
      <selection activeCell="J3" sqref="J3"/>
    </sheetView>
  </sheetViews>
  <sheetFormatPr defaultRowHeight="15.75" x14ac:dyDescent="0.25"/>
  <cols>
    <col min="1" max="1" width="9" style="304"/>
    <col min="2" max="2" width="61.125" style="304" customWidth="1"/>
    <col min="3" max="6" width="9" style="304"/>
    <col min="7" max="7" width="19.375" style="304" customWidth="1"/>
    <col min="8" max="8" width="11" style="304" customWidth="1"/>
    <col min="9" max="9" width="14" style="304" customWidth="1"/>
    <col min="10" max="10" width="11.125" style="304" customWidth="1"/>
    <col min="11" max="11" width="11.875" style="304" customWidth="1"/>
    <col min="12" max="16384" width="9" style="304"/>
  </cols>
  <sheetData>
    <row r="1" spans="2:11" ht="31.5" x14ac:dyDescent="0.25">
      <c r="B1" s="330" t="s">
        <v>37</v>
      </c>
    </row>
    <row r="2" spans="2:11" x14ac:dyDescent="0.25">
      <c r="B2" s="192" t="s">
        <v>120</v>
      </c>
    </row>
    <row r="3" spans="2:11" ht="252.75" thickBot="1" x14ac:dyDescent="0.3">
      <c r="B3" s="191" t="s">
        <v>38</v>
      </c>
    </row>
    <row r="6" spans="2:11" x14ac:dyDescent="0.25">
      <c r="G6" s="600" t="s">
        <v>661</v>
      </c>
      <c r="H6" s="600"/>
      <c r="I6" s="600"/>
      <c r="J6" s="600"/>
      <c r="K6" s="600"/>
    </row>
    <row r="7" spans="2:11" x14ac:dyDescent="0.25">
      <c r="G7" s="299"/>
      <c r="H7" s="300" t="s">
        <v>153</v>
      </c>
      <c r="I7" s="300" t="s">
        <v>154</v>
      </c>
      <c r="J7" s="300" t="s">
        <v>431</v>
      </c>
      <c r="K7" s="300" t="s">
        <v>150</v>
      </c>
    </row>
    <row r="8" spans="2:11" x14ac:dyDescent="0.25">
      <c r="G8" s="299" t="s">
        <v>642</v>
      </c>
      <c r="H8" s="301">
        <v>17</v>
      </c>
      <c r="I8" s="301">
        <v>23</v>
      </c>
      <c r="J8" s="301">
        <v>0</v>
      </c>
      <c r="K8" s="301">
        <v>40</v>
      </c>
    </row>
    <row r="9" spans="2:11" x14ac:dyDescent="0.25">
      <c r="G9" s="442" t="s">
        <v>887</v>
      </c>
      <c r="H9" s="301">
        <v>0.48</v>
      </c>
      <c r="I9" s="301">
        <v>0.66</v>
      </c>
      <c r="J9" s="301">
        <v>0</v>
      </c>
      <c r="K9" s="301">
        <v>0.47</v>
      </c>
    </row>
    <row r="10" spans="2:11" x14ac:dyDescent="0.25">
      <c r="G10" s="299" t="s">
        <v>641</v>
      </c>
      <c r="H10" s="301">
        <v>14</v>
      </c>
      <c r="I10" s="301">
        <v>12</v>
      </c>
      <c r="J10" s="301">
        <v>0</v>
      </c>
      <c r="K10" s="301">
        <v>26</v>
      </c>
    </row>
    <row r="11" spans="2:11" x14ac:dyDescent="0.25">
      <c r="G11" s="442" t="s">
        <v>887</v>
      </c>
      <c r="H11" s="301">
        <v>0.4</v>
      </c>
      <c r="I11" s="301">
        <v>0.34</v>
      </c>
      <c r="J11" s="301">
        <v>0</v>
      </c>
      <c r="K11" s="301">
        <v>0.3</v>
      </c>
    </row>
    <row r="12" spans="2:11" x14ac:dyDescent="0.25">
      <c r="G12" s="299" t="s">
        <v>651</v>
      </c>
      <c r="H12" s="301">
        <v>0</v>
      </c>
      <c r="I12" s="301">
        <v>1</v>
      </c>
      <c r="J12" s="301">
        <v>0</v>
      </c>
      <c r="K12" s="301">
        <v>1</v>
      </c>
    </row>
    <row r="13" spans="2:11" x14ac:dyDescent="0.25">
      <c r="G13" s="442" t="s">
        <v>887</v>
      </c>
      <c r="H13" s="301">
        <v>0</v>
      </c>
      <c r="I13" s="301">
        <v>0.03</v>
      </c>
      <c r="J13" s="301">
        <v>0</v>
      </c>
      <c r="K13" s="301">
        <v>0.01</v>
      </c>
    </row>
    <row r="14" spans="2:11" x14ac:dyDescent="0.25">
      <c r="G14" s="299" t="s">
        <v>431</v>
      </c>
      <c r="H14" s="301">
        <v>3477</v>
      </c>
      <c r="I14" s="301">
        <v>3462</v>
      </c>
      <c r="J14" s="301">
        <v>1539</v>
      </c>
      <c r="K14" s="301">
        <v>8478</v>
      </c>
    </row>
    <row r="15" spans="2:11" x14ac:dyDescent="0.25">
      <c r="G15" s="442" t="s">
        <v>887</v>
      </c>
      <c r="H15" s="301">
        <v>99.12</v>
      </c>
      <c r="I15" s="301">
        <v>98.97</v>
      </c>
      <c r="J15" s="301">
        <v>100</v>
      </c>
      <c r="K15" s="301">
        <v>99.22</v>
      </c>
    </row>
    <row r="16" spans="2:11" x14ac:dyDescent="0.25">
      <c r="G16" s="302" t="s">
        <v>646</v>
      </c>
      <c r="H16" s="303">
        <v>3508</v>
      </c>
      <c r="I16" s="301">
        <v>3498</v>
      </c>
      <c r="J16" s="303">
        <v>1539</v>
      </c>
      <c r="K16" s="305">
        <v>8545</v>
      </c>
    </row>
    <row r="17" spans="7:11" x14ac:dyDescent="0.25">
      <c r="G17" s="442" t="s">
        <v>887</v>
      </c>
      <c r="H17" s="303">
        <v>100</v>
      </c>
      <c r="I17" s="303">
        <v>100</v>
      </c>
      <c r="J17" s="303">
        <v>100</v>
      </c>
      <c r="K17" s="305">
        <v>100</v>
      </c>
    </row>
    <row r="18" spans="7:11" x14ac:dyDescent="0.25">
      <c r="G18" s="439" t="s">
        <v>1155</v>
      </c>
      <c r="H18" s="439"/>
      <c r="I18" s="439"/>
      <c r="J18" s="439"/>
      <c r="K18" s="439"/>
    </row>
    <row r="21" spans="7:11" x14ac:dyDescent="0.25">
      <c r="G21" s="249"/>
      <c r="H21" s="249"/>
      <c r="I21" s="249"/>
      <c r="J21" s="249"/>
      <c r="K21" s="249"/>
    </row>
    <row r="22" spans="7:11" x14ac:dyDescent="0.25">
      <c r="G22" s="249"/>
      <c r="H22" s="249"/>
      <c r="I22" s="249"/>
      <c r="J22" s="249"/>
      <c r="K22" s="249"/>
    </row>
    <row r="23" spans="7:11" x14ac:dyDescent="0.25">
      <c r="G23" s="249"/>
      <c r="H23" s="249"/>
      <c r="I23" s="249"/>
      <c r="J23" s="249"/>
      <c r="K23" s="249"/>
    </row>
    <row r="24" spans="7:11" x14ac:dyDescent="0.25">
      <c r="G24" s="249"/>
      <c r="H24" s="249"/>
      <c r="I24" s="249"/>
      <c r="J24" s="249"/>
      <c r="K24" s="249"/>
    </row>
    <row r="25" spans="7:11" x14ac:dyDescent="0.25">
      <c r="G25" s="600" t="s">
        <v>675</v>
      </c>
      <c r="H25" s="600"/>
      <c r="I25" s="600"/>
      <c r="J25" s="600"/>
      <c r="K25" s="600"/>
    </row>
    <row r="26" spans="7:11" x14ac:dyDescent="0.25">
      <c r="G26" s="299"/>
      <c r="H26" s="300" t="s">
        <v>153</v>
      </c>
      <c r="I26" s="300" t="s">
        <v>154</v>
      </c>
      <c r="J26" s="300" t="s">
        <v>431</v>
      </c>
      <c r="K26" s="300" t="s">
        <v>150</v>
      </c>
    </row>
    <row r="27" spans="7:11" x14ac:dyDescent="0.25">
      <c r="G27" s="299" t="s">
        <v>1156</v>
      </c>
      <c r="H27" s="301">
        <v>5</v>
      </c>
      <c r="I27" s="301">
        <v>6</v>
      </c>
      <c r="J27" s="301">
        <v>0</v>
      </c>
      <c r="K27" s="301">
        <v>11</v>
      </c>
    </row>
    <row r="28" spans="7:11" x14ac:dyDescent="0.25">
      <c r="G28" s="442" t="s">
        <v>887</v>
      </c>
      <c r="H28" s="301">
        <v>0.14000000000000001</v>
      </c>
      <c r="I28" s="301">
        <v>0.17</v>
      </c>
      <c r="J28" s="301">
        <v>0</v>
      </c>
      <c r="K28" s="301">
        <v>0.13</v>
      </c>
    </row>
    <row r="29" spans="7:11" x14ac:dyDescent="0.25">
      <c r="G29" s="299" t="s">
        <v>1157</v>
      </c>
      <c r="H29" s="301">
        <v>3</v>
      </c>
      <c r="I29" s="301">
        <v>2</v>
      </c>
      <c r="J29" s="301">
        <v>0</v>
      </c>
      <c r="K29" s="301">
        <v>5</v>
      </c>
    </row>
    <row r="30" spans="7:11" x14ac:dyDescent="0.25">
      <c r="G30" s="442" t="s">
        <v>887</v>
      </c>
      <c r="H30" s="301">
        <v>0.09</v>
      </c>
      <c r="I30" s="301">
        <v>0.06</v>
      </c>
      <c r="J30" s="301">
        <v>0</v>
      </c>
      <c r="K30" s="301">
        <v>0.06</v>
      </c>
    </row>
    <row r="31" spans="7:11" x14ac:dyDescent="0.25">
      <c r="G31" s="299" t="s">
        <v>1158</v>
      </c>
      <c r="H31" s="301">
        <v>9</v>
      </c>
      <c r="I31" s="301">
        <v>15</v>
      </c>
      <c r="J31" s="301">
        <v>0</v>
      </c>
      <c r="K31" s="301">
        <v>24</v>
      </c>
    </row>
    <row r="32" spans="7:11" x14ac:dyDescent="0.25">
      <c r="G32" s="442" t="s">
        <v>887</v>
      </c>
      <c r="H32" s="301">
        <v>0.26</v>
      </c>
      <c r="I32" s="301">
        <v>0.43</v>
      </c>
      <c r="J32" s="301">
        <v>0</v>
      </c>
      <c r="K32" s="301">
        <v>0.28000000000000003</v>
      </c>
    </row>
    <row r="33" spans="7:11" x14ac:dyDescent="0.25">
      <c r="G33" s="299" t="s">
        <v>431</v>
      </c>
      <c r="H33" s="301">
        <v>3491</v>
      </c>
      <c r="I33" s="301">
        <v>3475</v>
      </c>
      <c r="J33" s="301">
        <v>1539</v>
      </c>
      <c r="K33" s="301">
        <v>8505</v>
      </c>
    </row>
    <row r="34" spans="7:11" x14ac:dyDescent="0.25">
      <c r="G34" s="442" t="s">
        <v>887</v>
      </c>
      <c r="H34" s="301">
        <v>99.52</v>
      </c>
      <c r="I34" s="301">
        <v>99.34</v>
      </c>
      <c r="J34" s="301">
        <v>100</v>
      </c>
      <c r="K34" s="301">
        <v>99.53</v>
      </c>
    </row>
    <row r="35" spans="7:11" x14ac:dyDescent="0.25">
      <c r="G35" s="302" t="s">
        <v>646</v>
      </c>
      <c r="H35" s="303">
        <v>3508</v>
      </c>
      <c r="I35" s="301">
        <v>3498</v>
      </c>
      <c r="J35" s="303">
        <v>1539</v>
      </c>
      <c r="K35" s="305">
        <v>8545</v>
      </c>
    </row>
    <row r="36" spans="7:11" x14ac:dyDescent="0.25">
      <c r="G36" s="442" t="s">
        <v>887</v>
      </c>
      <c r="H36" s="303">
        <v>100</v>
      </c>
      <c r="I36" s="303">
        <v>100</v>
      </c>
      <c r="J36" s="303">
        <v>100</v>
      </c>
      <c r="K36" s="305">
        <v>100</v>
      </c>
    </row>
    <row r="37" spans="7:11" x14ac:dyDescent="0.25">
      <c r="G37" s="439" t="s">
        <v>1155</v>
      </c>
      <c r="H37" s="439"/>
      <c r="I37" s="439"/>
      <c r="J37" s="439"/>
      <c r="K37" s="439"/>
    </row>
    <row r="38" spans="7:11" x14ac:dyDescent="0.25">
      <c r="G38" s="249"/>
      <c r="H38" s="249"/>
      <c r="I38" s="249"/>
      <c r="J38" s="249"/>
      <c r="K38" s="249"/>
    </row>
    <row r="39" spans="7:11" x14ac:dyDescent="0.25">
      <c r="G39" s="249"/>
      <c r="H39" s="249"/>
      <c r="I39" s="249"/>
      <c r="J39" s="249"/>
      <c r="K39" s="249"/>
    </row>
    <row r="40" spans="7:11" x14ac:dyDescent="0.25">
      <c r="G40" s="249"/>
      <c r="H40" s="249"/>
      <c r="I40" s="249"/>
      <c r="J40" s="249"/>
      <c r="K40" s="249"/>
    </row>
    <row r="41" spans="7:11" x14ac:dyDescent="0.25">
      <c r="G41" s="249"/>
      <c r="H41" s="249"/>
      <c r="I41" s="249"/>
      <c r="J41" s="249"/>
      <c r="K41" s="249"/>
    </row>
    <row r="42" spans="7:11" x14ac:dyDescent="0.25">
      <c r="G42" s="249"/>
      <c r="H42" s="249"/>
      <c r="I42" s="249"/>
      <c r="J42" s="249"/>
      <c r="K42" s="249"/>
    </row>
    <row r="43" spans="7:11" x14ac:dyDescent="0.25">
      <c r="G43" s="249"/>
      <c r="H43" s="249"/>
      <c r="I43" s="249"/>
      <c r="J43" s="249"/>
      <c r="K43" s="249"/>
    </row>
    <row r="44" spans="7:11" x14ac:dyDescent="0.25">
      <c r="G44" s="249"/>
      <c r="H44" s="249"/>
      <c r="I44" s="249"/>
      <c r="J44" s="249"/>
      <c r="K44" s="249"/>
    </row>
    <row r="45" spans="7:11" x14ac:dyDescent="0.25">
      <c r="G45" s="249"/>
      <c r="H45" s="249"/>
      <c r="I45" s="249"/>
      <c r="J45" s="249"/>
      <c r="K45" s="249"/>
    </row>
    <row r="46" spans="7:11" x14ac:dyDescent="0.25">
      <c r="G46" s="249"/>
      <c r="H46" s="249"/>
      <c r="I46" s="249"/>
      <c r="J46" s="249"/>
      <c r="K46" s="249"/>
    </row>
    <row r="47" spans="7:11" x14ac:dyDescent="0.25">
      <c r="G47" s="249"/>
      <c r="H47" s="249"/>
      <c r="I47" s="249"/>
      <c r="J47" s="249"/>
      <c r="K47" s="249"/>
    </row>
    <row r="48" spans="7:11" x14ac:dyDescent="0.25">
      <c r="G48" s="249"/>
      <c r="H48" s="249"/>
      <c r="I48" s="249"/>
      <c r="J48" s="249"/>
      <c r="K48" s="249"/>
    </row>
    <row r="49" spans="7:11" x14ac:dyDescent="0.25">
      <c r="G49" s="600" t="s">
        <v>662</v>
      </c>
      <c r="H49" s="600"/>
      <c r="I49" s="600"/>
      <c r="J49" s="600"/>
      <c r="K49" s="600"/>
    </row>
    <row r="50" spans="7:11" x14ac:dyDescent="0.25">
      <c r="G50" s="299"/>
      <c r="H50" s="300" t="s">
        <v>153</v>
      </c>
      <c r="I50" s="300" t="s">
        <v>154</v>
      </c>
      <c r="J50" s="300" t="s">
        <v>431</v>
      </c>
      <c r="K50" s="300" t="s">
        <v>150</v>
      </c>
    </row>
    <row r="51" spans="7:11" x14ac:dyDescent="0.25">
      <c r="G51" s="299" t="s">
        <v>663</v>
      </c>
      <c r="H51" s="301">
        <v>242</v>
      </c>
      <c r="I51" s="301">
        <v>225</v>
      </c>
      <c r="J51" s="301">
        <v>0</v>
      </c>
      <c r="K51" s="301">
        <v>467</v>
      </c>
    </row>
    <row r="52" spans="7:11" x14ac:dyDescent="0.25">
      <c r="G52" s="442" t="s">
        <v>887</v>
      </c>
      <c r="H52" s="301">
        <v>6.9</v>
      </c>
      <c r="I52" s="301">
        <v>6.43</v>
      </c>
      <c r="J52" s="301">
        <v>0</v>
      </c>
      <c r="K52" s="301">
        <v>5.47</v>
      </c>
    </row>
    <row r="53" spans="7:11" x14ac:dyDescent="0.25">
      <c r="G53" s="299" t="s">
        <v>664</v>
      </c>
      <c r="H53" s="301">
        <v>1609</v>
      </c>
      <c r="I53" s="301">
        <v>1678</v>
      </c>
      <c r="J53" s="301">
        <v>0</v>
      </c>
      <c r="K53" s="301">
        <v>3287</v>
      </c>
    </row>
    <row r="54" spans="7:11" x14ac:dyDescent="0.25">
      <c r="G54" s="442" t="s">
        <v>887</v>
      </c>
      <c r="H54" s="301">
        <v>45.87</v>
      </c>
      <c r="I54" s="301">
        <v>47.97</v>
      </c>
      <c r="J54" s="301">
        <v>0</v>
      </c>
      <c r="K54" s="301">
        <v>38.47</v>
      </c>
    </row>
    <row r="55" spans="7:11" x14ac:dyDescent="0.25">
      <c r="G55" s="299" t="s">
        <v>1159</v>
      </c>
      <c r="H55" s="301">
        <v>711</v>
      </c>
      <c r="I55" s="301">
        <v>654</v>
      </c>
      <c r="J55" s="301">
        <v>0</v>
      </c>
      <c r="K55" s="301">
        <v>1365</v>
      </c>
    </row>
    <row r="56" spans="7:11" x14ac:dyDescent="0.25">
      <c r="G56" s="442" t="s">
        <v>887</v>
      </c>
      <c r="H56" s="301">
        <v>40.270000000000003</v>
      </c>
      <c r="I56" s="301">
        <v>18.7</v>
      </c>
      <c r="J56" s="301">
        <v>0</v>
      </c>
      <c r="K56" s="301">
        <v>15.97</v>
      </c>
    </row>
    <row r="57" spans="7:11" x14ac:dyDescent="0.25">
      <c r="G57" s="299" t="s">
        <v>665</v>
      </c>
      <c r="H57" s="301">
        <v>167</v>
      </c>
      <c r="I57" s="301">
        <v>162</v>
      </c>
      <c r="J57" s="301">
        <v>0</v>
      </c>
      <c r="K57" s="301">
        <v>329</v>
      </c>
    </row>
    <row r="58" spans="7:11" x14ac:dyDescent="0.25">
      <c r="G58" s="442" t="s">
        <v>887</v>
      </c>
      <c r="H58" s="301">
        <v>4.76</v>
      </c>
      <c r="I58" s="301">
        <v>4.63</v>
      </c>
      <c r="J58" s="301">
        <v>0</v>
      </c>
      <c r="K58" s="301">
        <v>3.85</v>
      </c>
    </row>
    <row r="59" spans="7:11" x14ac:dyDescent="0.25">
      <c r="G59" s="299" t="s">
        <v>651</v>
      </c>
      <c r="H59" s="301">
        <v>6</v>
      </c>
      <c r="I59" s="301">
        <v>7</v>
      </c>
      <c r="J59" s="301">
        <v>0</v>
      </c>
      <c r="K59" s="301">
        <v>13</v>
      </c>
    </row>
    <row r="60" spans="7:11" x14ac:dyDescent="0.25">
      <c r="G60" s="442" t="s">
        <v>887</v>
      </c>
      <c r="H60" s="301">
        <v>0.17</v>
      </c>
      <c r="I60" s="301">
        <v>0.2</v>
      </c>
      <c r="J60" s="301">
        <v>0</v>
      </c>
      <c r="K60" s="301">
        <v>0.15</v>
      </c>
    </row>
    <row r="61" spans="7:11" x14ac:dyDescent="0.25">
      <c r="G61" s="299" t="s">
        <v>652</v>
      </c>
      <c r="H61" s="301">
        <v>2</v>
      </c>
      <c r="I61" s="301">
        <v>3</v>
      </c>
      <c r="J61" s="301">
        <v>0</v>
      </c>
      <c r="K61" s="301">
        <v>5</v>
      </c>
    </row>
    <row r="62" spans="7:11" x14ac:dyDescent="0.25">
      <c r="G62" s="442" t="s">
        <v>887</v>
      </c>
      <c r="H62" s="301">
        <v>0.06</v>
      </c>
      <c r="I62" s="301">
        <v>0.09</v>
      </c>
      <c r="J62" s="301">
        <v>0</v>
      </c>
      <c r="K62" s="301">
        <v>0.06</v>
      </c>
    </row>
    <row r="63" spans="7:11" x14ac:dyDescent="0.25">
      <c r="G63" s="299" t="s">
        <v>431</v>
      </c>
      <c r="H63" s="301">
        <v>771</v>
      </c>
      <c r="I63" s="301">
        <v>769</v>
      </c>
      <c r="J63" s="301">
        <v>1539</v>
      </c>
      <c r="K63" s="301">
        <v>3079</v>
      </c>
    </row>
    <row r="64" spans="7:11" x14ac:dyDescent="0.25">
      <c r="G64" s="442" t="s">
        <v>887</v>
      </c>
      <c r="H64" s="301">
        <v>21.98</v>
      </c>
      <c r="I64" s="301">
        <v>21.98</v>
      </c>
      <c r="J64" s="301">
        <v>100</v>
      </c>
      <c r="K64" s="301">
        <v>36.03</v>
      </c>
    </row>
    <row r="65" spans="7:11" x14ac:dyDescent="0.25">
      <c r="G65" s="302" t="s">
        <v>646</v>
      </c>
      <c r="H65" s="303">
        <v>3508</v>
      </c>
      <c r="I65" s="301">
        <v>3498</v>
      </c>
      <c r="J65" s="301">
        <v>1539</v>
      </c>
      <c r="K65" s="305">
        <v>8545</v>
      </c>
    </row>
    <row r="66" spans="7:11" x14ac:dyDescent="0.25">
      <c r="G66" s="442" t="s">
        <v>887</v>
      </c>
      <c r="H66" s="303">
        <v>100</v>
      </c>
      <c r="I66" s="303">
        <v>100</v>
      </c>
      <c r="J66" s="301">
        <v>100</v>
      </c>
      <c r="K66" s="305">
        <v>100</v>
      </c>
    </row>
    <row r="67" spans="7:11" x14ac:dyDescent="0.25">
      <c r="G67" s="439" t="s">
        <v>1155</v>
      </c>
      <c r="H67" s="439"/>
      <c r="I67" s="439"/>
      <c r="J67" s="439"/>
      <c r="K67" s="439"/>
    </row>
    <row r="68" spans="7:11" x14ac:dyDescent="0.25">
      <c r="G68" s="249"/>
      <c r="H68" s="249"/>
      <c r="I68" s="249"/>
      <c r="J68" s="249"/>
      <c r="K68" s="249"/>
    </row>
    <row r="69" spans="7:11" x14ac:dyDescent="0.25">
      <c r="G69" s="249"/>
      <c r="H69" s="249"/>
      <c r="I69" s="249"/>
      <c r="J69" s="249"/>
      <c r="K69" s="249"/>
    </row>
    <row r="70" spans="7:11" x14ac:dyDescent="0.25">
      <c r="G70" s="249"/>
      <c r="H70" s="249"/>
      <c r="I70" s="249"/>
      <c r="J70" s="249"/>
      <c r="K70" s="249"/>
    </row>
    <row r="71" spans="7:11" x14ac:dyDescent="0.25">
      <c r="G71" s="249"/>
      <c r="H71" s="249"/>
      <c r="I71" s="249"/>
      <c r="J71" s="249"/>
      <c r="K71" s="249"/>
    </row>
    <row r="72" spans="7:11" x14ac:dyDescent="0.25">
      <c r="G72" s="249"/>
      <c r="H72" s="249"/>
      <c r="I72" s="249"/>
      <c r="J72" s="249"/>
      <c r="K72" s="249"/>
    </row>
    <row r="73" spans="7:11" x14ac:dyDescent="0.25">
      <c r="G73" s="249"/>
      <c r="H73" s="249"/>
      <c r="I73" s="249"/>
      <c r="J73" s="249"/>
      <c r="K73" s="249"/>
    </row>
    <row r="74" spans="7:11" x14ac:dyDescent="0.25">
      <c r="G74" s="249"/>
      <c r="H74" s="249"/>
      <c r="I74" s="249"/>
      <c r="J74" s="249"/>
      <c r="K74" s="249"/>
    </row>
    <row r="75" spans="7:11" x14ac:dyDescent="0.25">
      <c r="G75" s="249"/>
      <c r="H75" s="249"/>
      <c r="I75" s="249"/>
      <c r="J75" s="249"/>
      <c r="K75" s="249"/>
    </row>
    <row r="76" spans="7:11" x14ac:dyDescent="0.25">
      <c r="G76" s="249"/>
      <c r="H76" s="249"/>
      <c r="I76" s="249"/>
      <c r="J76" s="249"/>
      <c r="K76" s="249"/>
    </row>
    <row r="77" spans="7:11" x14ac:dyDescent="0.25">
      <c r="G77" s="249"/>
      <c r="H77" s="249"/>
      <c r="I77" s="249"/>
      <c r="J77" s="249"/>
      <c r="K77" s="249"/>
    </row>
    <row r="78" spans="7:11" x14ac:dyDescent="0.25">
      <c r="G78" s="249"/>
      <c r="H78" s="249"/>
      <c r="I78" s="249"/>
      <c r="J78" s="249"/>
      <c r="K78" s="249"/>
    </row>
    <row r="79" spans="7:11" x14ac:dyDescent="0.25">
      <c r="G79" s="249"/>
      <c r="H79" s="249"/>
      <c r="I79" s="249"/>
      <c r="J79" s="249"/>
      <c r="K79" s="249"/>
    </row>
    <row r="80" spans="7:11" x14ac:dyDescent="0.25">
      <c r="G80" s="600" t="s">
        <v>666</v>
      </c>
      <c r="H80" s="600"/>
      <c r="I80" s="600"/>
      <c r="J80" s="600"/>
      <c r="K80" s="600"/>
    </row>
    <row r="81" spans="7:11" x14ac:dyDescent="0.25">
      <c r="G81" s="299"/>
      <c r="H81" s="300" t="s">
        <v>153</v>
      </c>
      <c r="I81" s="300" t="s">
        <v>154</v>
      </c>
      <c r="J81" s="300" t="s">
        <v>431</v>
      </c>
      <c r="K81" s="300" t="s">
        <v>150</v>
      </c>
    </row>
    <row r="82" spans="7:11" x14ac:dyDescent="0.25">
      <c r="G82" s="299" t="s">
        <v>663</v>
      </c>
      <c r="H82" s="301">
        <v>124</v>
      </c>
      <c r="I82" s="301">
        <v>122</v>
      </c>
      <c r="J82" s="301">
        <v>0</v>
      </c>
      <c r="K82" s="301">
        <v>246</v>
      </c>
    </row>
    <row r="83" spans="7:11" x14ac:dyDescent="0.25">
      <c r="G83" s="442" t="s">
        <v>887</v>
      </c>
      <c r="H83" s="301">
        <v>3.53</v>
      </c>
      <c r="I83" s="301">
        <v>3.49</v>
      </c>
      <c r="J83" s="301">
        <v>0</v>
      </c>
      <c r="K83" s="301">
        <v>2.88</v>
      </c>
    </row>
    <row r="84" spans="7:11" x14ac:dyDescent="0.25">
      <c r="G84" s="299" t="s">
        <v>664</v>
      </c>
      <c r="H84" s="301">
        <v>1779</v>
      </c>
      <c r="I84" s="301">
        <v>1723</v>
      </c>
      <c r="J84" s="301">
        <v>0</v>
      </c>
      <c r="K84" s="301">
        <v>3502</v>
      </c>
    </row>
    <row r="85" spans="7:11" x14ac:dyDescent="0.25">
      <c r="G85" s="442" t="s">
        <v>887</v>
      </c>
      <c r="H85" s="301">
        <v>50.71</v>
      </c>
      <c r="I85" s="301">
        <v>49.26</v>
      </c>
      <c r="J85" s="301">
        <v>0</v>
      </c>
      <c r="K85" s="301">
        <v>40.98</v>
      </c>
    </row>
    <row r="86" spans="7:11" x14ac:dyDescent="0.25">
      <c r="G86" s="299" t="s">
        <v>1159</v>
      </c>
      <c r="H86" s="301">
        <v>402</v>
      </c>
      <c r="I86" s="301">
        <v>457</v>
      </c>
      <c r="J86" s="301">
        <v>0</v>
      </c>
      <c r="K86" s="301">
        <v>859</v>
      </c>
    </row>
    <row r="87" spans="7:11" x14ac:dyDescent="0.25">
      <c r="G87" s="442" t="s">
        <v>887</v>
      </c>
      <c r="H87" s="301">
        <v>11.46</v>
      </c>
      <c r="I87" s="301">
        <v>13.06</v>
      </c>
      <c r="J87" s="301">
        <v>0</v>
      </c>
      <c r="K87" s="301">
        <v>10.050000000000001</v>
      </c>
    </row>
    <row r="88" spans="7:11" x14ac:dyDescent="0.25">
      <c r="G88" s="299" t="s">
        <v>665</v>
      </c>
      <c r="H88" s="301">
        <v>46</v>
      </c>
      <c r="I88" s="301">
        <v>61</v>
      </c>
      <c r="J88" s="301">
        <v>0</v>
      </c>
      <c r="K88" s="301">
        <v>107</v>
      </c>
    </row>
    <row r="89" spans="7:11" x14ac:dyDescent="0.25">
      <c r="G89" s="442" t="s">
        <v>887</v>
      </c>
      <c r="H89" s="301">
        <v>1.31</v>
      </c>
      <c r="I89" s="301">
        <v>1.74</v>
      </c>
      <c r="J89" s="301">
        <v>0</v>
      </c>
      <c r="K89" s="301">
        <v>1.25</v>
      </c>
    </row>
    <row r="90" spans="7:11" x14ac:dyDescent="0.25">
      <c r="G90" s="299" t="s">
        <v>651</v>
      </c>
      <c r="H90" s="301">
        <v>90</v>
      </c>
      <c r="I90" s="301">
        <v>117</v>
      </c>
      <c r="J90" s="301">
        <v>0</v>
      </c>
      <c r="K90" s="301">
        <v>207</v>
      </c>
    </row>
    <row r="91" spans="7:11" x14ac:dyDescent="0.25">
      <c r="G91" s="442" t="s">
        <v>887</v>
      </c>
      <c r="H91" s="301">
        <v>2.57</v>
      </c>
      <c r="I91" s="301">
        <v>3.34</v>
      </c>
      <c r="J91" s="301">
        <v>0</v>
      </c>
      <c r="K91" s="301">
        <v>2.42</v>
      </c>
    </row>
    <row r="92" spans="7:11" x14ac:dyDescent="0.25">
      <c r="G92" s="299" t="s">
        <v>652</v>
      </c>
      <c r="H92" s="301">
        <v>12</v>
      </c>
      <c r="I92" s="301">
        <v>10</v>
      </c>
      <c r="J92" s="301">
        <v>0</v>
      </c>
      <c r="K92" s="301">
        <v>22</v>
      </c>
    </row>
    <row r="93" spans="7:11" x14ac:dyDescent="0.25">
      <c r="G93" s="442" t="s">
        <v>887</v>
      </c>
      <c r="H93" s="301">
        <v>0.34</v>
      </c>
      <c r="I93" s="301">
        <v>0.28999999999999998</v>
      </c>
      <c r="J93" s="301">
        <v>0</v>
      </c>
      <c r="K93" s="301">
        <v>0.26</v>
      </c>
    </row>
    <row r="94" spans="7:11" x14ac:dyDescent="0.25">
      <c r="G94" s="299" t="s">
        <v>431</v>
      </c>
      <c r="H94" s="301">
        <v>1055</v>
      </c>
      <c r="I94" s="301">
        <v>1008</v>
      </c>
      <c r="J94" s="301">
        <v>1539</v>
      </c>
      <c r="K94" s="301">
        <v>3602</v>
      </c>
    </row>
    <row r="95" spans="7:11" x14ac:dyDescent="0.25">
      <c r="G95" s="442" t="s">
        <v>887</v>
      </c>
      <c r="H95" s="301">
        <v>30.07</v>
      </c>
      <c r="I95" s="301">
        <v>28.82</v>
      </c>
      <c r="J95" s="301">
        <v>100</v>
      </c>
      <c r="K95" s="301">
        <v>42.15</v>
      </c>
    </row>
    <row r="96" spans="7:11" x14ac:dyDescent="0.25">
      <c r="G96" s="302" t="s">
        <v>646</v>
      </c>
      <c r="H96" s="303">
        <v>3508</v>
      </c>
      <c r="I96" s="301">
        <v>3498</v>
      </c>
      <c r="J96" s="301">
        <v>1539</v>
      </c>
      <c r="K96" s="305">
        <v>8545</v>
      </c>
    </row>
    <row r="97" spans="7:11" x14ac:dyDescent="0.25">
      <c r="G97" s="442" t="s">
        <v>887</v>
      </c>
      <c r="H97" s="303">
        <v>100</v>
      </c>
      <c r="I97" s="303">
        <v>100</v>
      </c>
      <c r="J97" s="301">
        <v>100</v>
      </c>
      <c r="K97" s="305">
        <v>100</v>
      </c>
    </row>
    <row r="98" spans="7:11" x14ac:dyDescent="0.25">
      <c r="G98" s="439" t="s">
        <v>1155</v>
      </c>
      <c r="H98" s="439"/>
      <c r="I98" s="439"/>
      <c r="J98" s="439"/>
      <c r="K98" s="439"/>
    </row>
    <row r="99" spans="7:11" x14ac:dyDescent="0.25">
      <c r="G99" s="249"/>
      <c r="H99" s="249"/>
      <c r="I99" s="249"/>
      <c r="J99" s="249"/>
      <c r="K99" s="249"/>
    </row>
    <row r="100" spans="7:11" x14ac:dyDescent="0.25">
      <c r="G100" s="249"/>
      <c r="H100" s="249"/>
      <c r="I100" s="249"/>
      <c r="J100" s="249"/>
      <c r="K100" s="249"/>
    </row>
    <row r="101" spans="7:11" x14ac:dyDescent="0.25">
      <c r="G101" s="249"/>
      <c r="H101" s="249"/>
      <c r="I101" s="249"/>
      <c r="J101" s="249"/>
      <c r="K101" s="249"/>
    </row>
    <row r="102" spans="7:11" x14ac:dyDescent="0.25">
      <c r="G102" s="249"/>
      <c r="H102" s="249"/>
      <c r="I102" s="249"/>
      <c r="J102" s="249"/>
      <c r="K102" s="249"/>
    </row>
    <row r="103" spans="7:11" x14ac:dyDescent="0.25">
      <c r="G103" s="249"/>
      <c r="H103" s="249"/>
      <c r="I103" s="249"/>
      <c r="J103" s="249"/>
      <c r="K103" s="249"/>
    </row>
    <row r="104" spans="7:11" x14ac:dyDescent="0.25">
      <c r="G104" s="249"/>
      <c r="H104" s="249"/>
      <c r="I104" s="249"/>
      <c r="J104" s="249"/>
      <c r="K104" s="249"/>
    </row>
    <row r="105" spans="7:11" x14ac:dyDescent="0.25">
      <c r="G105" s="249"/>
      <c r="H105" s="249"/>
      <c r="I105" s="249"/>
      <c r="J105" s="249"/>
      <c r="K105" s="249"/>
    </row>
    <row r="106" spans="7:11" x14ac:dyDescent="0.25">
      <c r="G106" s="249"/>
      <c r="H106" s="249"/>
      <c r="I106" s="249"/>
      <c r="J106" s="249"/>
      <c r="K106" s="249"/>
    </row>
    <row r="107" spans="7:11" x14ac:dyDescent="0.25">
      <c r="G107" s="600" t="s">
        <v>667</v>
      </c>
      <c r="H107" s="600"/>
      <c r="I107" s="600"/>
      <c r="J107" s="600"/>
      <c r="K107" s="600"/>
    </row>
    <row r="108" spans="7:11" x14ac:dyDescent="0.25">
      <c r="G108" s="299"/>
      <c r="H108" s="300" t="s">
        <v>153</v>
      </c>
      <c r="I108" s="300" t="s">
        <v>154</v>
      </c>
      <c r="J108" s="300" t="s">
        <v>431</v>
      </c>
      <c r="K108" s="300" t="s">
        <v>150</v>
      </c>
    </row>
    <row r="109" spans="7:11" x14ac:dyDescent="0.25">
      <c r="G109" s="299" t="s">
        <v>663</v>
      </c>
      <c r="H109" s="301">
        <v>119</v>
      </c>
      <c r="I109" s="301">
        <v>128</v>
      </c>
      <c r="J109" s="301">
        <v>0</v>
      </c>
      <c r="K109" s="301">
        <v>247</v>
      </c>
    </row>
    <row r="110" spans="7:11" x14ac:dyDescent="0.25">
      <c r="G110" s="442" t="s">
        <v>887</v>
      </c>
      <c r="H110" s="301">
        <v>3.39</v>
      </c>
      <c r="I110" s="301">
        <v>3.66</v>
      </c>
      <c r="J110" s="301">
        <v>0</v>
      </c>
      <c r="K110" s="301">
        <v>2.89</v>
      </c>
    </row>
    <row r="111" spans="7:11" x14ac:dyDescent="0.25">
      <c r="G111" s="299" t="s">
        <v>664</v>
      </c>
      <c r="H111" s="301">
        <v>1812</v>
      </c>
      <c r="I111" s="301">
        <v>1749</v>
      </c>
      <c r="J111" s="301">
        <v>0</v>
      </c>
      <c r="K111" s="301">
        <v>3561</v>
      </c>
    </row>
    <row r="112" spans="7:11" x14ac:dyDescent="0.25">
      <c r="G112" s="442" t="s">
        <v>887</v>
      </c>
      <c r="H112" s="301">
        <v>51.65</v>
      </c>
      <c r="I112" s="301">
        <v>50</v>
      </c>
      <c r="J112" s="301">
        <v>0</v>
      </c>
      <c r="K112" s="301">
        <v>41.67</v>
      </c>
    </row>
    <row r="113" spans="7:11" x14ac:dyDescent="0.25">
      <c r="G113" s="299" t="s">
        <v>1159</v>
      </c>
      <c r="H113" s="301">
        <v>494</v>
      </c>
      <c r="I113" s="301">
        <v>513</v>
      </c>
      <c r="J113" s="301">
        <v>0</v>
      </c>
      <c r="K113" s="301">
        <v>1007</v>
      </c>
    </row>
    <row r="114" spans="7:11" x14ac:dyDescent="0.25">
      <c r="G114" s="442" t="s">
        <v>887</v>
      </c>
      <c r="H114" s="301">
        <v>14.08</v>
      </c>
      <c r="I114" s="301">
        <v>14.67</v>
      </c>
      <c r="J114" s="301">
        <v>0</v>
      </c>
      <c r="K114" s="301">
        <v>11.78</v>
      </c>
    </row>
    <row r="115" spans="7:11" x14ac:dyDescent="0.25">
      <c r="G115" s="299" t="s">
        <v>665</v>
      </c>
      <c r="H115" s="301">
        <v>104</v>
      </c>
      <c r="I115" s="301">
        <v>112</v>
      </c>
      <c r="J115" s="301">
        <v>0</v>
      </c>
      <c r="K115" s="301">
        <v>216</v>
      </c>
    </row>
    <row r="116" spans="7:11" x14ac:dyDescent="0.25">
      <c r="G116" s="442" t="s">
        <v>887</v>
      </c>
      <c r="H116" s="301">
        <v>2.96</v>
      </c>
      <c r="I116" s="301">
        <v>3.2</v>
      </c>
      <c r="J116" s="301">
        <v>0</v>
      </c>
      <c r="K116" s="301">
        <v>2.5299999999999998</v>
      </c>
    </row>
    <row r="117" spans="7:11" x14ac:dyDescent="0.25">
      <c r="G117" s="299" t="s">
        <v>651</v>
      </c>
      <c r="H117" s="301">
        <v>58</v>
      </c>
      <c r="I117" s="301">
        <v>72</v>
      </c>
      <c r="J117" s="301">
        <v>0</v>
      </c>
      <c r="K117" s="301">
        <v>130</v>
      </c>
    </row>
    <row r="118" spans="7:11" x14ac:dyDescent="0.25">
      <c r="G118" s="442" t="s">
        <v>887</v>
      </c>
      <c r="H118" s="301">
        <v>1.65</v>
      </c>
      <c r="I118" s="301">
        <v>2.06</v>
      </c>
      <c r="J118" s="301">
        <v>0</v>
      </c>
      <c r="K118" s="301">
        <v>1.52</v>
      </c>
    </row>
    <row r="119" spans="7:11" x14ac:dyDescent="0.25">
      <c r="G119" s="299" t="s">
        <v>652</v>
      </c>
      <c r="H119" s="301">
        <v>9</v>
      </c>
      <c r="I119" s="301">
        <v>16</v>
      </c>
      <c r="J119" s="301">
        <v>0</v>
      </c>
      <c r="K119" s="301">
        <v>25</v>
      </c>
    </row>
    <row r="120" spans="7:11" x14ac:dyDescent="0.25">
      <c r="G120" s="442" t="s">
        <v>887</v>
      </c>
      <c r="H120" s="301">
        <v>0.26</v>
      </c>
      <c r="I120" s="301">
        <v>0.46</v>
      </c>
      <c r="J120" s="301">
        <v>0</v>
      </c>
      <c r="K120" s="301">
        <v>0.28999999999999998</v>
      </c>
    </row>
    <row r="121" spans="7:11" x14ac:dyDescent="0.25">
      <c r="G121" s="299" t="s">
        <v>431</v>
      </c>
      <c r="H121" s="301">
        <v>912</v>
      </c>
      <c r="I121" s="301">
        <v>908</v>
      </c>
      <c r="J121" s="301">
        <v>1539</v>
      </c>
      <c r="K121" s="301">
        <v>3359</v>
      </c>
    </row>
    <row r="122" spans="7:11" x14ac:dyDescent="0.25">
      <c r="G122" s="442" t="s">
        <v>887</v>
      </c>
      <c r="H122" s="301">
        <v>26</v>
      </c>
      <c r="I122" s="301">
        <v>25.96</v>
      </c>
      <c r="J122" s="301">
        <v>100</v>
      </c>
      <c r="K122" s="301">
        <v>39.31</v>
      </c>
    </row>
    <row r="123" spans="7:11" x14ac:dyDescent="0.25">
      <c r="G123" s="302" t="s">
        <v>646</v>
      </c>
      <c r="H123" s="303">
        <v>3508</v>
      </c>
      <c r="I123" s="301">
        <v>3498</v>
      </c>
      <c r="J123" s="301">
        <v>1539</v>
      </c>
      <c r="K123" s="305">
        <v>8545</v>
      </c>
    </row>
    <row r="124" spans="7:11" x14ac:dyDescent="0.25">
      <c r="G124" s="442" t="s">
        <v>887</v>
      </c>
      <c r="H124" s="303">
        <v>100</v>
      </c>
      <c r="I124" s="303">
        <v>100</v>
      </c>
      <c r="J124" s="301">
        <v>100</v>
      </c>
      <c r="K124" s="305">
        <v>100</v>
      </c>
    </row>
    <row r="125" spans="7:11" x14ac:dyDescent="0.25">
      <c r="G125" s="439" t="s">
        <v>1155</v>
      </c>
      <c r="H125" s="439"/>
      <c r="I125" s="439"/>
      <c r="J125" s="439"/>
      <c r="K125" s="439"/>
    </row>
    <row r="133" s="304" customFormat="1" x14ac:dyDescent="0.25"/>
  </sheetData>
  <mergeCells count="5">
    <mergeCell ref="G25:K25"/>
    <mergeCell ref="G49:K49"/>
    <mergeCell ref="G80:K80"/>
    <mergeCell ref="G107:K107"/>
    <mergeCell ref="G6:K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O89"/>
  <sheetViews>
    <sheetView topLeftCell="A8" zoomScale="80" zoomScaleNormal="80" workbookViewId="0">
      <selection sqref="A1:XFD1048576"/>
    </sheetView>
  </sheetViews>
  <sheetFormatPr defaultRowHeight="15.75" x14ac:dyDescent="0.25"/>
  <cols>
    <col min="1" max="2" width="9" style="304"/>
    <col min="3" max="3" width="37.875" style="304" customWidth="1"/>
    <col min="4" max="16384" width="9" style="304"/>
  </cols>
  <sheetData>
    <row r="3" spans="2:15" ht="47.25" customHeight="1" x14ac:dyDescent="0.25">
      <c r="C3" s="620" t="s">
        <v>124</v>
      </c>
      <c r="D3" s="620"/>
      <c r="E3" s="620"/>
      <c r="F3" s="620"/>
      <c r="G3" s="620"/>
      <c r="H3" s="620"/>
      <c r="M3" s="331"/>
      <c r="N3" s="332"/>
      <c r="O3" s="332"/>
    </row>
    <row r="4" spans="2:15" ht="196.15" customHeight="1" x14ac:dyDescent="0.25">
      <c r="C4" s="619" t="s">
        <v>40</v>
      </c>
      <c r="D4" s="619"/>
      <c r="E4" s="619"/>
      <c r="F4" s="619"/>
      <c r="G4" s="619"/>
      <c r="H4" s="619"/>
      <c r="M4" s="331"/>
      <c r="N4" s="332"/>
      <c r="O4" s="332"/>
    </row>
    <row r="9" spans="2:15" x14ac:dyDescent="0.25">
      <c r="B9" s="333"/>
      <c r="C9" s="621" t="s">
        <v>543</v>
      </c>
      <c r="D9" s="622"/>
      <c r="E9" s="622"/>
      <c r="F9" s="622"/>
      <c r="G9" s="622"/>
      <c r="H9" s="622"/>
      <c r="I9" s="622"/>
      <c r="J9" s="622"/>
      <c r="K9" s="622"/>
      <c r="L9" s="623"/>
    </row>
    <row r="10" spans="2:15" x14ac:dyDescent="0.25">
      <c r="B10" s="333"/>
      <c r="C10" s="64" t="s">
        <v>387</v>
      </c>
      <c r="D10" s="618">
        <v>2018</v>
      </c>
      <c r="E10" s="618"/>
      <c r="F10" s="618"/>
      <c r="G10" s="618">
        <v>2019</v>
      </c>
      <c r="H10" s="618"/>
      <c r="I10" s="618"/>
      <c r="J10" s="618">
        <v>2020</v>
      </c>
      <c r="K10" s="618"/>
      <c r="L10" s="618"/>
    </row>
    <row r="11" spans="2:15" x14ac:dyDescent="0.25">
      <c r="B11" s="333"/>
      <c r="C11" s="323"/>
      <c r="D11" s="64" t="s">
        <v>153</v>
      </c>
      <c r="E11" s="64" t="s">
        <v>154</v>
      </c>
      <c r="F11" s="64" t="s">
        <v>150</v>
      </c>
      <c r="G11" s="64" t="s">
        <v>153</v>
      </c>
      <c r="H11" s="64" t="s">
        <v>154</v>
      </c>
      <c r="I11" s="64" t="s">
        <v>150</v>
      </c>
      <c r="J11" s="64" t="s">
        <v>153</v>
      </c>
      <c r="K11" s="64" t="s">
        <v>154</v>
      </c>
      <c r="L11" s="64" t="s">
        <v>150</v>
      </c>
    </row>
    <row r="12" spans="2:15" x14ac:dyDescent="0.25">
      <c r="B12" s="333"/>
      <c r="C12" s="334" t="s">
        <v>388</v>
      </c>
      <c r="D12" s="158" t="s">
        <v>269</v>
      </c>
      <c r="E12" s="158">
        <v>1</v>
      </c>
      <c r="F12" s="80">
        <v>1</v>
      </c>
      <c r="G12" s="158" t="s">
        <v>269</v>
      </c>
      <c r="H12" s="158">
        <v>1</v>
      </c>
      <c r="I12" s="80">
        <v>1</v>
      </c>
      <c r="J12" s="158">
        <v>1</v>
      </c>
      <c r="K12" s="158" t="s">
        <v>269</v>
      </c>
      <c r="L12" s="80">
        <v>1</v>
      </c>
    </row>
    <row r="13" spans="2:15" x14ac:dyDescent="0.25">
      <c r="B13" s="333"/>
      <c r="C13" s="334" t="s">
        <v>389</v>
      </c>
      <c r="D13" s="158">
        <v>6</v>
      </c>
      <c r="E13" s="158" t="s">
        <v>269</v>
      </c>
      <c r="F13" s="80">
        <v>6</v>
      </c>
      <c r="G13" s="158">
        <v>5</v>
      </c>
      <c r="H13" s="158" t="s">
        <v>269</v>
      </c>
      <c r="I13" s="80">
        <v>5</v>
      </c>
      <c r="J13" s="158">
        <v>11</v>
      </c>
      <c r="K13" s="158">
        <v>2</v>
      </c>
      <c r="L13" s="80">
        <v>13</v>
      </c>
    </row>
    <row r="14" spans="2:15" x14ac:dyDescent="0.25">
      <c r="B14" s="333"/>
      <c r="C14" s="334" t="s">
        <v>390</v>
      </c>
      <c r="D14" s="158">
        <v>25</v>
      </c>
      <c r="E14" s="158">
        <v>7</v>
      </c>
      <c r="F14" s="80">
        <v>32</v>
      </c>
      <c r="G14" s="158">
        <v>27</v>
      </c>
      <c r="H14" s="158">
        <v>6</v>
      </c>
      <c r="I14" s="80">
        <v>33</v>
      </c>
      <c r="J14" s="158">
        <v>19</v>
      </c>
      <c r="K14" s="158">
        <v>7</v>
      </c>
      <c r="L14" s="80">
        <v>26</v>
      </c>
    </row>
    <row r="15" spans="2:15" x14ac:dyDescent="0.25">
      <c r="B15" s="333"/>
      <c r="C15" s="334" t="s">
        <v>391</v>
      </c>
      <c r="D15" s="158">
        <v>21</v>
      </c>
      <c r="E15" s="158">
        <v>7</v>
      </c>
      <c r="F15" s="80">
        <v>28</v>
      </c>
      <c r="G15" s="158">
        <v>30</v>
      </c>
      <c r="H15" s="158">
        <v>13</v>
      </c>
      <c r="I15" s="80">
        <v>43</v>
      </c>
      <c r="J15" s="158">
        <v>28</v>
      </c>
      <c r="K15" s="158">
        <v>11</v>
      </c>
      <c r="L15" s="80">
        <v>39</v>
      </c>
    </row>
    <row r="16" spans="2:15" x14ac:dyDescent="0.25">
      <c r="B16" s="333"/>
      <c r="C16" s="334" t="s">
        <v>392</v>
      </c>
      <c r="D16" s="158">
        <v>17</v>
      </c>
      <c r="E16" s="158">
        <v>7</v>
      </c>
      <c r="F16" s="80">
        <v>24</v>
      </c>
      <c r="G16" s="158">
        <v>11</v>
      </c>
      <c r="H16" s="158">
        <v>4</v>
      </c>
      <c r="I16" s="80">
        <v>15</v>
      </c>
      <c r="J16" s="158">
        <v>68</v>
      </c>
      <c r="K16" s="158">
        <v>8</v>
      </c>
      <c r="L16" s="80">
        <v>76</v>
      </c>
    </row>
    <row r="17" spans="2:12" x14ac:dyDescent="0.25">
      <c r="B17" s="333"/>
      <c r="C17" s="334" t="s">
        <v>393</v>
      </c>
      <c r="D17" s="158">
        <v>84</v>
      </c>
      <c r="E17" s="158">
        <v>11</v>
      </c>
      <c r="F17" s="80">
        <v>95</v>
      </c>
      <c r="G17" s="158">
        <v>77</v>
      </c>
      <c r="H17" s="158">
        <v>8</v>
      </c>
      <c r="I17" s="80">
        <v>85</v>
      </c>
      <c r="J17" s="158">
        <v>23</v>
      </c>
      <c r="K17" s="158">
        <v>3</v>
      </c>
      <c r="L17" s="80">
        <v>26</v>
      </c>
    </row>
    <row r="18" spans="2:12" x14ac:dyDescent="0.25">
      <c r="B18" s="333"/>
      <c r="C18" s="334" t="s">
        <v>394</v>
      </c>
      <c r="D18" s="158"/>
      <c r="E18" s="158">
        <v>1</v>
      </c>
      <c r="F18" s="80">
        <v>1</v>
      </c>
      <c r="G18" s="158" t="s">
        <v>269</v>
      </c>
      <c r="H18" s="158" t="s">
        <v>269</v>
      </c>
      <c r="I18" s="80" t="s">
        <v>269</v>
      </c>
      <c r="J18" s="158" t="s">
        <v>269</v>
      </c>
      <c r="K18" s="158" t="s">
        <v>269</v>
      </c>
      <c r="L18" s="80" t="s">
        <v>269</v>
      </c>
    </row>
    <row r="19" spans="2:12" x14ac:dyDescent="0.25">
      <c r="B19" s="333"/>
      <c r="C19" s="334" t="s">
        <v>395</v>
      </c>
      <c r="D19" s="158">
        <v>230</v>
      </c>
      <c r="E19" s="158">
        <v>31</v>
      </c>
      <c r="F19" s="80">
        <v>261</v>
      </c>
      <c r="G19" s="158">
        <v>215</v>
      </c>
      <c r="H19" s="158">
        <v>30</v>
      </c>
      <c r="I19" s="80">
        <v>245</v>
      </c>
      <c r="J19" s="158">
        <v>189</v>
      </c>
      <c r="K19" s="158">
        <v>27</v>
      </c>
      <c r="L19" s="80">
        <v>216</v>
      </c>
    </row>
    <row r="20" spans="2:12" x14ac:dyDescent="0.25">
      <c r="B20" s="333"/>
      <c r="C20" s="334" t="s">
        <v>396</v>
      </c>
      <c r="D20" s="158">
        <v>11</v>
      </c>
      <c r="E20" s="158">
        <v>1</v>
      </c>
      <c r="F20" s="80">
        <v>12</v>
      </c>
      <c r="G20" s="158">
        <v>89</v>
      </c>
      <c r="H20" s="158">
        <v>9</v>
      </c>
      <c r="I20" s="80">
        <v>98</v>
      </c>
      <c r="J20" s="158">
        <v>88</v>
      </c>
      <c r="K20" s="158">
        <v>10</v>
      </c>
      <c r="L20" s="80">
        <v>98</v>
      </c>
    </row>
    <row r="21" spans="2:12" x14ac:dyDescent="0.25">
      <c r="B21" s="333"/>
      <c r="C21" s="334" t="s">
        <v>397</v>
      </c>
      <c r="D21" s="158">
        <v>92</v>
      </c>
      <c r="E21" s="158">
        <v>10</v>
      </c>
      <c r="F21" s="80">
        <v>102</v>
      </c>
      <c r="G21" s="158">
        <v>11</v>
      </c>
      <c r="H21" s="158">
        <v>4</v>
      </c>
      <c r="I21" s="80">
        <v>15</v>
      </c>
      <c r="J21" s="158">
        <v>23</v>
      </c>
      <c r="K21" s="158">
        <v>4</v>
      </c>
      <c r="L21" s="80">
        <v>27</v>
      </c>
    </row>
    <row r="22" spans="2:12" x14ac:dyDescent="0.25">
      <c r="B22" s="333"/>
      <c r="C22" s="334" t="s">
        <v>398</v>
      </c>
      <c r="D22" s="158">
        <v>689</v>
      </c>
      <c r="E22" s="158">
        <v>122</v>
      </c>
      <c r="F22" s="80">
        <v>811</v>
      </c>
      <c r="G22" s="158">
        <v>747</v>
      </c>
      <c r="H22" s="158">
        <v>127</v>
      </c>
      <c r="I22" s="80">
        <v>874</v>
      </c>
      <c r="J22" s="158">
        <v>967</v>
      </c>
      <c r="K22" s="158">
        <v>168</v>
      </c>
      <c r="L22" s="80">
        <v>1135</v>
      </c>
    </row>
    <row r="23" spans="2:12" x14ac:dyDescent="0.25">
      <c r="B23" s="333"/>
      <c r="C23" s="334" t="s">
        <v>399</v>
      </c>
      <c r="D23" s="158">
        <v>337</v>
      </c>
      <c r="E23" s="158">
        <v>48</v>
      </c>
      <c r="F23" s="80">
        <v>385</v>
      </c>
      <c r="G23" s="158">
        <v>248</v>
      </c>
      <c r="H23" s="158">
        <v>38</v>
      </c>
      <c r="I23" s="80">
        <v>286</v>
      </c>
      <c r="J23" s="158">
        <v>104</v>
      </c>
      <c r="K23" s="158">
        <v>24</v>
      </c>
      <c r="L23" s="80">
        <v>128</v>
      </c>
    </row>
    <row r="24" spans="2:12" x14ac:dyDescent="0.25">
      <c r="B24" s="333"/>
      <c r="C24" s="334" t="s">
        <v>400</v>
      </c>
      <c r="D24" s="158">
        <v>124</v>
      </c>
      <c r="E24" s="158">
        <v>27</v>
      </c>
      <c r="F24" s="80">
        <v>151</v>
      </c>
      <c r="G24" s="158">
        <v>110</v>
      </c>
      <c r="H24" s="158">
        <v>24</v>
      </c>
      <c r="I24" s="80">
        <v>134</v>
      </c>
      <c r="J24" s="158">
        <v>196</v>
      </c>
      <c r="K24" s="158">
        <v>38</v>
      </c>
      <c r="L24" s="80">
        <v>234</v>
      </c>
    </row>
    <row r="25" spans="2:12" x14ac:dyDescent="0.25">
      <c r="B25" s="333"/>
      <c r="C25" s="334" t="s">
        <v>401</v>
      </c>
      <c r="D25" s="158">
        <v>102</v>
      </c>
      <c r="E25" s="158">
        <v>18</v>
      </c>
      <c r="F25" s="80">
        <v>120</v>
      </c>
      <c r="G25" s="158">
        <v>241</v>
      </c>
      <c r="H25" s="158">
        <v>40</v>
      </c>
      <c r="I25" s="80">
        <v>281</v>
      </c>
      <c r="J25" s="158">
        <v>33</v>
      </c>
      <c r="K25" s="158">
        <v>5</v>
      </c>
      <c r="L25" s="80">
        <v>38</v>
      </c>
    </row>
    <row r="26" spans="2:12" x14ac:dyDescent="0.25">
      <c r="B26" s="333"/>
      <c r="C26" s="334" t="s">
        <v>402</v>
      </c>
      <c r="D26" s="158">
        <v>25</v>
      </c>
      <c r="E26" s="158">
        <v>3</v>
      </c>
      <c r="F26" s="80">
        <v>28</v>
      </c>
      <c r="G26" s="158">
        <v>2</v>
      </c>
      <c r="H26" s="158">
        <v>1</v>
      </c>
      <c r="I26" s="80">
        <v>3</v>
      </c>
      <c r="J26" s="158">
        <v>15</v>
      </c>
      <c r="K26" s="158">
        <v>2</v>
      </c>
      <c r="L26" s="80">
        <v>17</v>
      </c>
    </row>
    <row r="27" spans="2:12" x14ac:dyDescent="0.25">
      <c r="B27" s="333"/>
      <c r="C27" s="334" t="s">
        <v>403</v>
      </c>
      <c r="D27" s="158">
        <v>180</v>
      </c>
      <c r="E27" s="158">
        <v>15</v>
      </c>
      <c r="F27" s="80">
        <v>195</v>
      </c>
      <c r="G27" s="158">
        <v>23</v>
      </c>
      <c r="H27" s="158">
        <v>1</v>
      </c>
      <c r="I27" s="80">
        <v>24</v>
      </c>
      <c r="J27" s="158">
        <v>34</v>
      </c>
      <c r="K27" s="158" t="s">
        <v>269</v>
      </c>
      <c r="L27" s="80">
        <v>34</v>
      </c>
    </row>
    <row r="28" spans="2:12" x14ac:dyDescent="0.25">
      <c r="B28" s="333"/>
      <c r="C28" s="334" t="s">
        <v>404</v>
      </c>
      <c r="D28" s="158">
        <v>7</v>
      </c>
      <c r="E28" s="158">
        <v>1</v>
      </c>
      <c r="F28" s="80">
        <v>8</v>
      </c>
      <c r="G28" s="158">
        <v>3</v>
      </c>
      <c r="H28" s="158" t="s">
        <v>269</v>
      </c>
      <c r="I28" s="80">
        <v>3</v>
      </c>
      <c r="J28" s="158" t="s">
        <v>269</v>
      </c>
      <c r="K28" s="158" t="s">
        <v>269</v>
      </c>
      <c r="L28" s="80" t="s">
        <v>269</v>
      </c>
    </row>
    <row r="29" spans="2:12" x14ac:dyDescent="0.25">
      <c r="B29" s="333"/>
      <c r="C29" s="334" t="s">
        <v>405</v>
      </c>
      <c r="D29" s="335">
        <v>1950</v>
      </c>
      <c r="E29" s="80">
        <v>310</v>
      </c>
      <c r="F29" s="335">
        <v>2260</v>
      </c>
      <c r="G29" s="335">
        <v>1839</v>
      </c>
      <c r="H29" s="80">
        <v>306</v>
      </c>
      <c r="I29" s="335">
        <v>2145</v>
      </c>
      <c r="J29" s="335">
        <v>1799</v>
      </c>
      <c r="K29" s="80">
        <v>309</v>
      </c>
      <c r="L29" s="335">
        <v>2108</v>
      </c>
    </row>
    <row r="30" spans="2:12" x14ac:dyDescent="0.25">
      <c r="B30" s="336"/>
      <c r="C30" s="337" t="s">
        <v>617</v>
      </c>
      <c r="D30" s="338"/>
      <c r="E30" s="336"/>
      <c r="F30" s="336"/>
      <c r="G30" s="336"/>
      <c r="H30" s="336"/>
      <c r="I30" s="336"/>
      <c r="J30" s="336"/>
      <c r="K30" s="336"/>
      <c r="L30" s="336"/>
    </row>
    <row r="31" spans="2:12" x14ac:dyDescent="0.25">
      <c r="B31" s="339"/>
      <c r="C31" s="337" t="s">
        <v>601</v>
      </c>
      <c r="D31" s="340" t="s">
        <v>607</v>
      </c>
      <c r="E31" s="339"/>
      <c r="F31" s="339"/>
      <c r="G31" s="339"/>
      <c r="H31" s="339"/>
      <c r="I31" s="339"/>
      <c r="J31" s="339"/>
      <c r="K31" s="339"/>
      <c r="L31" s="339"/>
    </row>
    <row r="32" spans="2:12" x14ac:dyDescent="0.25">
      <c r="B32" s="339"/>
      <c r="C32" s="337" t="s">
        <v>618</v>
      </c>
      <c r="D32" s="338"/>
      <c r="E32" s="339"/>
      <c r="F32" s="339"/>
      <c r="G32" s="339"/>
      <c r="H32" s="339"/>
      <c r="I32" s="339"/>
      <c r="J32" s="339"/>
      <c r="K32" s="339"/>
      <c r="L32" s="339"/>
    </row>
    <row r="33" spans="3:12" x14ac:dyDescent="0.25">
      <c r="C33" s="341" t="s">
        <v>406</v>
      </c>
      <c r="D33" s="317"/>
      <c r="E33" s="317"/>
      <c r="F33" s="317"/>
      <c r="G33" s="317"/>
      <c r="H33" s="317"/>
      <c r="I33" s="317"/>
      <c r="J33" s="317"/>
      <c r="K33" s="317"/>
      <c r="L33" s="317"/>
    </row>
    <row r="34" spans="3:12" ht="44.25" customHeight="1" x14ac:dyDescent="0.25">
      <c r="C34" s="629" t="s">
        <v>407</v>
      </c>
      <c r="D34" s="629"/>
      <c r="E34" s="629"/>
      <c r="F34" s="629"/>
      <c r="G34" s="629"/>
      <c r="H34" s="629"/>
      <c r="I34" s="629"/>
      <c r="J34" s="629"/>
      <c r="K34" s="629"/>
      <c r="L34" s="317"/>
    </row>
    <row r="35" spans="3:12" x14ac:dyDescent="0.25">
      <c r="C35" s="317"/>
      <c r="D35" s="317"/>
      <c r="E35" s="317"/>
      <c r="F35" s="317"/>
      <c r="G35" s="317"/>
      <c r="H35" s="317"/>
      <c r="I35" s="317"/>
      <c r="J35" s="317"/>
      <c r="K35" s="317"/>
      <c r="L35" s="317"/>
    </row>
    <row r="38" spans="3:12" x14ac:dyDescent="0.25">
      <c r="C38" s="624" t="s">
        <v>542</v>
      </c>
      <c r="D38" s="625"/>
      <c r="E38" s="625"/>
      <c r="F38" s="625"/>
      <c r="G38" s="625"/>
      <c r="H38" s="625"/>
      <c r="I38" s="626"/>
    </row>
    <row r="39" spans="3:12" x14ac:dyDescent="0.25">
      <c r="C39" s="627" t="s">
        <v>148</v>
      </c>
      <c r="D39" s="618" t="s">
        <v>236</v>
      </c>
      <c r="E39" s="618"/>
      <c r="F39" s="618"/>
      <c r="G39" s="618"/>
      <c r="H39" s="618"/>
      <c r="I39" s="618"/>
    </row>
    <row r="40" spans="3:12" x14ac:dyDescent="0.25">
      <c r="C40" s="628"/>
      <c r="D40" s="618" t="s">
        <v>153</v>
      </c>
      <c r="E40" s="618"/>
      <c r="F40" s="616" t="s">
        <v>154</v>
      </c>
      <c r="G40" s="616"/>
      <c r="H40" s="616" t="s">
        <v>150</v>
      </c>
      <c r="I40" s="616"/>
    </row>
    <row r="41" spans="3:12" x14ac:dyDescent="0.25">
      <c r="C41" s="327"/>
      <c r="D41" s="80" t="s">
        <v>408</v>
      </c>
      <c r="E41" s="617" t="s">
        <v>410</v>
      </c>
      <c r="F41" s="247" t="s">
        <v>408</v>
      </c>
      <c r="G41" s="617" t="s">
        <v>410</v>
      </c>
      <c r="H41" s="247" t="s">
        <v>408</v>
      </c>
      <c r="I41" s="617" t="s">
        <v>410</v>
      </c>
    </row>
    <row r="42" spans="3:12" x14ac:dyDescent="0.25">
      <c r="C42" s="327"/>
      <c r="D42" s="80" t="s">
        <v>409</v>
      </c>
      <c r="E42" s="617"/>
      <c r="F42" s="247" t="s">
        <v>409</v>
      </c>
      <c r="G42" s="617"/>
      <c r="H42" s="247" t="s">
        <v>409</v>
      </c>
      <c r="I42" s="617"/>
    </row>
    <row r="43" spans="3:12" x14ac:dyDescent="0.25">
      <c r="C43" s="342">
        <v>2010</v>
      </c>
      <c r="D43" s="343">
        <v>9</v>
      </c>
      <c r="E43" s="343">
        <v>47</v>
      </c>
      <c r="F43" s="327">
        <v>10</v>
      </c>
      <c r="G43" s="343">
        <v>53</v>
      </c>
      <c r="H43" s="247">
        <v>19</v>
      </c>
      <c r="I43" s="343">
        <v>100</v>
      </c>
    </row>
    <row r="44" spans="3:12" x14ac:dyDescent="0.25">
      <c r="C44" s="342">
        <v>2011</v>
      </c>
      <c r="D44" s="158">
        <v>8</v>
      </c>
      <c r="E44" s="343">
        <v>44</v>
      </c>
      <c r="F44" s="327">
        <v>10</v>
      </c>
      <c r="G44" s="343">
        <v>56</v>
      </c>
      <c r="H44" s="247">
        <v>18</v>
      </c>
      <c r="I44" s="343">
        <v>100</v>
      </c>
    </row>
    <row r="45" spans="3:12" x14ac:dyDescent="0.25">
      <c r="C45" s="342">
        <v>2012</v>
      </c>
      <c r="D45" s="158">
        <v>8</v>
      </c>
      <c r="E45" s="343">
        <v>44</v>
      </c>
      <c r="F45" s="327">
        <v>10</v>
      </c>
      <c r="G45" s="343">
        <v>56</v>
      </c>
      <c r="H45" s="247">
        <v>18</v>
      </c>
      <c r="I45" s="158"/>
    </row>
    <row r="46" spans="3:12" x14ac:dyDescent="0.25">
      <c r="C46" s="342">
        <v>2013</v>
      </c>
      <c r="D46" s="158">
        <v>6</v>
      </c>
      <c r="E46" s="343">
        <v>38</v>
      </c>
      <c r="F46" s="327">
        <v>10</v>
      </c>
      <c r="G46" s="343">
        <v>63</v>
      </c>
      <c r="H46" s="247">
        <v>16</v>
      </c>
      <c r="I46" s="343">
        <v>100</v>
      </c>
    </row>
    <row r="47" spans="3:12" x14ac:dyDescent="0.25">
      <c r="C47" s="342">
        <v>2014</v>
      </c>
      <c r="D47" s="158">
        <v>5</v>
      </c>
      <c r="E47" s="343">
        <v>26</v>
      </c>
      <c r="F47" s="327">
        <v>14</v>
      </c>
      <c r="G47" s="343">
        <v>74</v>
      </c>
      <c r="H47" s="247">
        <v>19</v>
      </c>
      <c r="I47" s="343">
        <v>100</v>
      </c>
    </row>
    <row r="48" spans="3:12" x14ac:dyDescent="0.25">
      <c r="C48" s="342">
        <v>2015</v>
      </c>
      <c r="D48" s="158">
        <v>5</v>
      </c>
      <c r="E48" s="343">
        <v>26</v>
      </c>
      <c r="F48" s="327">
        <v>14</v>
      </c>
      <c r="G48" s="343">
        <v>74</v>
      </c>
      <c r="H48" s="247">
        <v>19</v>
      </c>
      <c r="I48" s="343">
        <v>100</v>
      </c>
    </row>
    <row r="49" spans="3:9" x14ac:dyDescent="0.25">
      <c r="C49" s="342">
        <v>2016</v>
      </c>
      <c r="D49" s="158">
        <v>5</v>
      </c>
      <c r="E49" s="158">
        <v>26</v>
      </c>
      <c r="F49" s="327">
        <v>14</v>
      </c>
      <c r="G49" s="343">
        <v>74</v>
      </c>
      <c r="H49" s="247">
        <v>19</v>
      </c>
      <c r="I49" s="343">
        <v>100</v>
      </c>
    </row>
    <row r="50" spans="3:9" x14ac:dyDescent="0.25">
      <c r="C50" s="342">
        <v>2017</v>
      </c>
      <c r="D50" s="158">
        <v>5</v>
      </c>
      <c r="E50" s="343">
        <v>26</v>
      </c>
      <c r="F50" s="327">
        <v>14</v>
      </c>
      <c r="G50" s="343">
        <v>74</v>
      </c>
      <c r="H50" s="247">
        <v>19</v>
      </c>
      <c r="I50" s="343">
        <v>100</v>
      </c>
    </row>
    <row r="51" spans="3:9" x14ac:dyDescent="0.25">
      <c r="C51" s="342">
        <v>2018</v>
      </c>
      <c r="D51" s="158">
        <v>5</v>
      </c>
      <c r="E51" s="343">
        <v>26</v>
      </c>
      <c r="F51" s="327">
        <v>14</v>
      </c>
      <c r="G51" s="343">
        <v>74</v>
      </c>
      <c r="H51" s="247">
        <v>19</v>
      </c>
      <c r="I51" s="343">
        <v>100</v>
      </c>
    </row>
    <row r="52" spans="3:9" x14ac:dyDescent="0.25">
      <c r="C52" s="342">
        <v>2019</v>
      </c>
      <c r="D52" s="158">
        <v>5</v>
      </c>
      <c r="E52" s="158">
        <v>26</v>
      </c>
      <c r="F52" s="327">
        <v>14</v>
      </c>
      <c r="G52" s="158">
        <v>74</v>
      </c>
      <c r="H52" s="247">
        <v>19</v>
      </c>
      <c r="I52" s="158">
        <v>100</v>
      </c>
    </row>
    <row r="53" spans="3:9" x14ac:dyDescent="0.25">
      <c r="C53" s="342">
        <v>2020</v>
      </c>
      <c r="D53" s="158">
        <v>10</v>
      </c>
      <c r="E53" s="158">
        <v>38.5</v>
      </c>
      <c r="F53" s="327">
        <v>16</v>
      </c>
      <c r="G53" s="158">
        <v>61.5</v>
      </c>
      <c r="H53" s="247">
        <v>26</v>
      </c>
      <c r="I53" s="158">
        <v>100</v>
      </c>
    </row>
    <row r="54" spans="3:9" x14ac:dyDescent="0.25">
      <c r="C54" s="342">
        <v>2021</v>
      </c>
      <c r="D54" s="158">
        <v>13</v>
      </c>
      <c r="E54" s="158">
        <v>43.3</v>
      </c>
      <c r="F54" s="327">
        <v>17</v>
      </c>
      <c r="G54" s="158">
        <v>56.7</v>
      </c>
      <c r="H54" s="247">
        <v>30</v>
      </c>
      <c r="I54" s="158">
        <v>100</v>
      </c>
    </row>
    <row r="55" spans="3:9" x14ac:dyDescent="0.25">
      <c r="C55" s="342">
        <v>2022</v>
      </c>
      <c r="D55" s="158">
        <v>13</v>
      </c>
      <c r="E55" s="158">
        <v>43.3</v>
      </c>
      <c r="F55" s="327">
        <v>17</v>
      </c>
      <c r="G55" s="158">
        <v>56.7</v>
      </c>
      <c r="H55" s="247">
        <v>30</v>
      </c>
      <c r="I55" s="158">
        <v>100</v>
      </c>
    </row>
    <row r="56" spans="3:9" x14ac:dyDescent="0.25">
      <c r="C56" s="344" t="s">
        <v>605</v>
      </c>
      <c r="D56" s="158">
        <v>13</v>
      </c>
      <c r="E56" s="158">
        <v>43.3</v>
      </c>
      <c r="F56" s="327">
        <v>17</v>
      </c>
      <c r="G56" s="158">
        <v>57.7</v>
      </c>
      <c r="H56" s="247">
        <v>30</v>
      </c>
      <c r="I56" s="158">
        <v>100</v>
      </c>
    </row>
    <row r="57" spans="3:9" x14ac:dyDescent="0.25">
      <c r="C57" s="337" t="s">
        <v>606</v>
      </c>
      <c r="D57" s="338"/>
    </row>
    <row r="58" spans="3:9" x14ac:dyDescent="0.25">
      <c r="C58" s="337" t="s">
        <v>601</v>
      </c>
      <c r="D58" s="340" t="s">
        <v>607</v>
      </c>
    </row>
    <row r="59" spans="3:9" x14ac:dyDescent="0.25">
      <c r="C59" s="337" t="s">
        <v>608</v>
      </c>
      <c r="D59" s="338"/>
    </row>
    <row r="60" spans="3:9" x14ac:dyDescent="0.25">
      <c r="C60" s="345"/>
    </row>
    <row r="61" spans="3:9" x14ac:dyDescent="0.25">
      <c r="C61" s="345"/>
    </row>
    <row r="62" spans="3:9" x14ac:dyDescent="0.25">
      <c r="C62" s="345"/>
    </row>
    <row r="63" spans="3:9" x14ac:dyDescent="0.25">
      <c r="C63" s="345"/>
    </row>
    <row r="64" spans="3:9" x14ac:dyDescent="0.25">
      <c r="C64" s="345"/>
    </row>
    <row r="65" spans="3:3" x14ac:dyDescent="0.25">
      <c r="C65" s="345"/>
    </row>
    <row r="66" spans="3:3" x14ac:dyDescent="0.25">
      <c r="C66" s="345"/>
    </row>
    <row r="67" spans="3:3" x14ac:dyDescent="0.25">
      <c r="C67" s="345"/>
    </row>
    <row r="68" spans="3:3" x14ac:dyDescent="0.25">
      <c r="C68" s="345"/>
    </row>
    <row r="69" spans="3:3" x14ac:dyDescent="0.25">
      <c r="C69" s="345"/>
    </row>
    <row r="70" spans="3:3" x14ac:dyDescent="0.25">
      <c r="C70" s="345"/>
    </row>
    <row r="71" spans="3:3" x14ac:dyDescent="0.25">
      <c r="C71" s="345"/>
    </row>
    <row r="72" spans="3:3" x14ac:dyDescent="0.25">
      <c r="C72" s="345"/>
    </row>
    <row r="73" spans="3:3" x14ac:dyDescent="0.25">
      <c r="C73" s="345"/>
    </row>
    <row r="74" spans="3:3" x14ac:dyDescent="0.25">
      <c r="C74" s="345"/>
    </row>
    <row r="75" spans="3:3" x14ac:dyDescent="0.25">
      <c r="C75" s="345"/>
    </row>
    <row r="76" spans="3:3" x14ac:dyDescent="0.25">
      <c r="C76" s="345"/>
    </row>
    <row r="77" spans="3:3" x14ac:dyDescent="0.25">
      <c r="C77" s="345"/>
    </row>
    <row r="78" spans="3:3" x14ac:dyDescent="0.25">
      <c r="C78" s="345"/>
    </row>
    <row r="79" spans="3:3" x14ac:dyDescent="0.25">
      <c r="C79" s="345"/>
    </row>
    <row r="80" spans="3:3" x14ac:dyDescent="0.25">
      <c r="C80" s="345"/>
    </row>
    <row r="81" spans="3:3" x14ac:dyDescent="0.25">
      <c r="C81" s="345"/>
    </row>
    <row r="82" spans="3:3" x14ac:dyDescent="0.25">
      <c r="C82" s="345"/>
    </row>
    <row r="83" spans="3:3" x14ac:dyDescent="0.25">
      <c r="C83" s="345"/>
    </row>
    <row r="84" spans="3:3" x14ac:dyDescent="0.25">
      <c r="C84" s="345"/>
    </row>
    <row r="85" spans="3:3" x14ac:dyDescent="0.25">
      <c r="C85" s="345"/>
    </row>
    <row r="86" spans="3:3" x14ac:dyDescent="0.25">
      <c r="C86" s="345"/>
    </row>
    <row r="87" spans="3:3" x14ac:dyDescent="0.25">
      <c r="C87" s="346" t="s">
        <v>411</v>
      </c>
    </row>
    <row r="88" spans="3:3" x14ac:dyDescent="0.25">
      <c r="C88" s="346" t="s">
        <v>412</v>
      </c>
    </row>
    <row r="89" spans="3:3" x14ac:dyDescent="0.25">
      <c r="C89" s="346"/>
    </row>
  </sheetData>
  <mergeCells count="16">
    <mergeCell ref="C4:H4"/>
    <mergeCell ref="C3:H3"/>
    <mergeCell ref="C9:L9"/>
    <mergeCell ref="C38:I38"/>
    <mergeCell ref="C39:C40"/>
    <mergeCell ref="C34:K34"/>
    <mergeCell ref="D10:F10"/>
    <mergeCell ref="G10:I10"/>
    <mergeCell ref="J10:L10"/>
    <mergeCell ref="E41:E42"/>
    <mergeCell ref="G41:G42"/>
    <mergeCell ref="I41:I42"/>
    <mergeCell ref="D39:I39"/>
    <mergeCell ref="D40:E40"/>
    <mergeCell ref="F40:G40"/>
    <mergeCell ref="H40:I40"/>
  </mergeCells>
  <hyperlinks>
    <hyperlink ref="D58" r:id="rId1" xr:uid="{3B21A382-4A74-4E93-BA75-8AA3436F99B7}"/>
    <hyperlink ref="D31" r:id="rId2" xr:uid="{5B9D16CB-375E-4646-8BBC-2FD7D2030A4C}"/>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R117"/>
  <sheetViews>
    <sheetView tabSelected="1" topLeftCell="A84" zoomScale="70" zoomScaleNormal="70" workbookViewId="0">
      <selection activeCell="M96" sqref="M96"/>
    </sheetView>
  </sheetViews>
  <sheetFormatPr defaultRowHeight="15.75" x14ac:dyDescent="0.25"/>
  <cols>
    <col min="1" max="1" width="9" style="304"/>
    <col min="2" max="2" width="63.5" style="304" customWidth="1"/>
    <col min="3" max="5" width="9" style="304"/>
    <col min="6" max="6" width="16.125" style="304" customWidth="1"/>
    <col min="7" max="7" width="17.875" style="304" customWidth="1"/>
    <col min="8" max="8" width="21.25" style="304" customWidth="1"/>
    <col min="9" max="9" width="13.625" style="304" customWidth="1"/>
    <col min="10" max="10" width="13.375" style="304" customWidth="1"/>
    <col min="11" max="16384" width="9" style="304"/>
  </cols>
  <sheetData>
    <row r="1" spans="2:18" ht="31.5" x14ac:dyDescent="0.25">
      <c r="B1" s="330" t="s">
        <v>41</v>
      </c>
    </row>
    <row r="2" spans="2:18" x14ac:dyDescent="0.25">
      <c r="B2" s="192" t="s">
        <v>128</v>
      </c>
    </row>
    <row r="3" spans="2:18" ht="204.75" x14ac:dyDescent="0.25">
      <c r="B3" s="183" t="s">
        <v>42</v>
      </c>
    </row>
    <row r="4" spans="2:18" x14ac:dyDescent="0.25">
      <c r="F4" s="600" t="s">
        <v>1182</v>
      </c>
      <c r="G4" s="600"/>
      <c r="H4" s="600"/>
      <c r="I4" s="600"/>
      <c r="J4" s="600"/>
      <c r="N4" s="630" t="s">
        <v>1160</v>
      </c>
      <c r="O4" s="630"/>
      <c r="P4" s="630"/>
      <c r="Q4" s="630"/>
      <c r="R4" s="630"/>
    </row>
    <row r="5" spans="2:18" x14ac:dyDescent="0.25">
      <c r="F5" s="299"/>
      <c r="G5" s="300" t="s">
        <v>153</v>
      </c>
      <c r="H5" s="300" t="s">
        <v>154</v>
      </c>
      <c r="I5" s="300" t="s">
        <v>431</v>
      </c>
      <c r="J5" s="300" t="s">
        <v>150</v>
      </c>
      <c r="N5" s="299"/>
      <c r="O5" s="300" t="s">
        <v>153</v>
      </c>
      <c r="P5" s="300" t="s">
        <v>154</v>
      </c>
      <c r="Q5" s="300" t="s">
        <v>513</v>
      </c>
      <c r="R5" s="300" t="s">
        <v>150</v>
      </c>
    </row>
    <row r="6" spans="2:18" x14ac:dyDescent="0.25">
      <c r="F6" s="347" t="s">
        <v>668</v>
      </c>
      <c r="G6" s="301">
        <v>215</v>
      </c>
      <c r="H6" s="301">
        <v>219</v>
      </c>
      <c r="I6" s="301">
        <v>0</v>
      </c>
      <c r="J6" s="306">
        <v>434</v>
      </c>
      <c r="N6" s="347" t="s">
        <v>669</v>
      </c>
      <c r="O6" s="301">
        <v>76</v>
      </c>
      <c r="P6" s="301">
        <v>80</v>
      </c>
      <c r="Q6" s="301">
        <v>0</v>
      </c>
      <c r="R6" s="306">
        <v>156</v>
      </c>
    </row>
    <row r="7" spans="2:18" x14ac:dyDescent="0.25">
      <c r="F7" s="442" t="s">
        <v>887</v>
      </c>
      <c r="G7" s="301">
        <v>6.13</v>
      </c>
      <c r="H7" s="301">
        <v>6.26</v>
      </c>
      <c r="I7" s="301">
        <v>0</v>
      </c>
      <c r="J7" s="306">
        <v>5.08</v>
      </c>
      <c r="N7" s="442" t="s">
        <v>887</v>
      </c>
      <c r="O7" s="301">
        <v>10.27</v>
      </c>
      <c r="P7" s="301">
        <v>10.77</v>
      </c>
      <c r="Q7" s="301">
        <v>0</v>
      </c>
      <c r="R7" s="306">
        <v>10.51</v>
      </c>
    </row>
    <row r="8" spans="2:18" x14ac:dyDescent="0.25">
      <c r="F8" s="347">
        <v>2</v>
      </c>
      <c r="G8" s="301">
        <v>202</v>
      </c>
      <c r="H8" s="301">
        <v>215</v>
      </c>
      <c r="I8" s="301">
        <v>0</v>
      </c>
      <c r="J8" s="306">
        <v>417</v>
      </c>
      <c r="N8" s="347" t="s">
        <v>1161</v>
      </c>
      <c r="O8" s="301">
        <v>220</v>
      </c>
      <c r="P8" s="301">
        <v>225</v>
      </c>
      <c r="Q8" s="301">
        <v>1</v>
      </c>
      <c r="R8" s="306">
        <v>446</v>
      </c>
    </row>
    <row r="9" spans="2:18" x14ac:dyDescent="0.25">
      <c r="F9" s="442" t="s">
        <v>887</v>
      </c>
      <c r="G9" s="301">
        <v>5.76</v>
      </c>
      <c r="H9" s="301">
        <v>6.15</v>
      </c>
      <c r="I9" s="301">
        <v>0</v>
      </c>
      <c r="J9" s="306">
        <v>4.88</v>
      </c>
      <c r="N9" s="442" t="s">
        <v>887</v>
      </c>
      <c r="O9" s="301">
        <v>29.73</v>
      </c>
      <c r="P9" s="301">
        <v>30.28</v>
      </c>
      <c r="Q9" s="301">
        <v>100</v>
      </c>
      <c r="R9" s="306">
        <v>30.05</v>
      </c>
    </row>
    <row r="10" spans="2:18" x14ac:dyDescent="0.25">
      <c r="F10" s="347">
        <v>3</v>
      </c>
      <c r="G10" s="301">
        <v>395</v>
      </c>
      <c r="H10" s="301">
        <v>361</v>
      </c>
      <c r="I10" s="301">
        <v>0</v>
      </c>
      <c r="J10" s="306">
        <v>756</v>
      </c>
      <c r="N10" s="347" t="s">
        <v>1162</v>
      </c>
      <c r="O10" s="301">
        <v>226</v>
      </c>
      <c r="P10" s="301">
        <v>228</v>
      </c>
      <c r="Q10" s="301">
        <v>0</v>
      </c>
      <c r="R10" s="306">
        <v>454</v>
      </c>
    </row>
    <row r="11" spans="2:18" x14ac:dyDescent="0.25">
      <c r="F11" s="442" t="s">
        <v>887</v>
      </c>
      <c r="G11" s="301">
        <v>11.26</v>
      </c>
      <c r="H11" s="301">
        <v>10.32</v>
      </c>
      <c r="I11" s="301">
        <v>0</v>
      </c>
      <c r="J11" s="306">
        <v>8.85</v>
      </c>
      <c r="N11" s="442" t="s">
        <v>887</v>
      </c>
      <c r="O11" s="301">
        <v>30.54</v>
      </c>
      <c r="P11" s="301">
        <v>30.69</v>
      </c>
      <c r="Q11" s="301">
        <v>0</v>
      </c>
      <c r="R11" s="306">
        <v>30.59</v>
      </c>
    </row>
    <row r="12" spans="2:18" x14ac:dyDescent="0.25">
      <c r="F12" s="347">
        <v>4</v>
      </c>
      <c r="G12" s="301">
        <v>736</v>
      </c>
      <c r="H12" s="301">
        <v>700</v>
      </c>
      <c r="I12" s="301">
        <v>0</v>
      </c>
      <c r="J12" s="306">
        <v>1436</v>
      </c>
      <c r="N12" s="347" t="s">
        <v>1163</v>
      </c>
      <c r="O12" s="301">
        <v>218</v>
      </c>
      <c r="P12" s="301">
        <v>210</v>
      </c>
      <c r="Q12" s="301">
        <v>0</v>
      </c>
      <c r="R12" s="306">
        <v>428</v>
      </c>
    </row>
    <row r="13" spans="2:18" x14ac:dyDescent="0.25">
      <c r="F13" s="442" t="s">
        <v>887</v>
      </c>
      <c r="G13" s="301">
        <v>20.98</v>
      </c>
      <c r="H13" s="301">
        <v>20.010000000000002</v>
      </c>
      <c r="I13" s="301">
        <v>0</v>
      </c>
      <c r="J13" s="306">
        <v>16.809999999999999</v>
      </c>
      <c r="N13" s="442" t="s">
        <v>887</v>
      </c>
      <c r="O13" s="301">
        <v>29.46</v>
      </c>
      <c r="P13" s="301">
        <v>28.26</v>
      </c>
      <c r="Q13" s="301">
        <v>0</v>
      </c>
      <c r="R13" s="306">
        <v>28.84</v>
      </c>
    </row>
    <row r="14" spans="2:18" x14ac:dyDescent="0.25">
      <c r="F14" s="347">
        <v>5</v>
      </c>
      <c r="G14" s="301">
        <v>761</v>
      </c>
      <c r="H14" s="301">
        <v>781</v>
      </c>
      <c r="I14" s="301">
        <v>0</v>
      </c>
      <c r="J14" s="306">
        <v>1542</v>
      </c>
      <c r="N14" s="347" t="s">
        <v>150</v>
      </c>
      <c r="O14" s="301">
        <v>740</v>
      </c>
      <c r="P14" s="301">
        <v>743</v>
      </c>
      <c r="Q14" s="301">
        <v>1</v>
      </c>
      <c r="R14" s="306">
        <v>1484</v>
      </c>
    </row>
    <row r="15" spans="2:18" x14ac:dyDescent="0.25">
      <c r="F15" s="442" t="s">
        <v>887</v>
      </c>
      <c r="G15" s="301">
        <v>21.69</v>
      </c>
      <c r="H15" s="301">
        <v>22.33</v>
      </c>
      <c r="I15" s="301">
        <v>0</v>
      </c>
      <c r="J15" s="306">
        <v>18.05</v>
      </c>
      <c r="N15" s="442" t="s">
        <v>887</v>
      </c>
      <c r="O15" s="301">
        <v>100</v>
      </c>
      <c r="P15" s="301">
        <v>100</v>
      </c>
      <c r="Q15" s="301">
        <v>100</v>
      </c>
      <c r="R15" s="306">
        <v>100</v>
      </c>
    </row>
    <row r="16" spans="2:18" x14ac:dyDescent="0.25">
      <c r="F16" s="347">
        <v>6</v>
      </c>
      <c r="G16" s="301">
        <v>560</v>
      </c>
      <c r="H16" s="301">
        <v>499</v>
      </c>
      <c r="I16" s="301">
        <v>0</v>
      </c>
      <c r="J16" s="306">
        <v>1059</v>
      </c>
      <c r="N16" s="249" t="s">
        <v>650</v>
      </c>
    </row>
    <row r="17" spans="6:10" x14ac:dyDescent="0.25">
      <c r="F17" s="442" t="s">
        <v>887</v>
      </c>
      <c r="G17" s="301">
        <v>15.96</v>
      </c>
      <c r="H17" s="301">
        <v>14.27</v>
      </c>
      <c r="I17" s="301">
        <v>0</v>
      </c>
      <c r="J17" s="306">
        <v>12.39</v>
      </c>
    </row>
    <row r="18" spans="6:10" x14ac:dyDescent="0.25">
      <c r="F18" s="347" t="s">
        <v>669</v>
      </c>
      <c r="G18" s="301">
        <v>332</v>
      </c>
      <c r="H18" s="301">
        <v>321</v>
      </c>
      <c r="I18" s="301">
        <v>0</v>
      </c>
      <c r="J18" s="306">
        <v>653</v>
      </c>
    </row>
    <row r="19" spans="6:10" x14ac:dyDescent="0.25">
      <c r="F19" s="442" t="s">
        <v>887</v>
      </c>
      <c r="G19" s="301">
        <v>9.4600000000000009</v>
      </c>
      <c r="H19" s="301">
        <v>9.18</v>
      </c>
      <c r="I19" s="301">
        <v>0</v>
      </c>
      <c r="J19" s="306">
        <v>7.64</v>
      </c>
    </row>
    <row r="20" spans="6:10" x14ac:dyDescent="0.25">
      <c r="F20" s="347" t="s">
        <v>648</v>
      </c>
      <c r="G20" s="301">
        <v>180</v>
      </c>
      <c r="H20" s="301">
        <v>227</v>
      </c>
      <c r="I20" s="301">
        <v>0</v>
      </c>
      <c r="J20" s="306">
        <v>407</v>
      </c>
    </row>
    <row r="21" spans="6:10" x14ac:dyDescent="0.25">
      <c r="F21" s="442" t="s">
        <v>887</v>
      </c>
      <c r="G21" s="301">
        <v>5.13</v>
      </c>
      <c r="H21" s="301">
        <v>6.49</v>
      </c>
      <c r="I21" s="301">
        <v>0</v>
      </c>
      <c r="J21" s="306">
        <v>4.76</v>
      </c>
    </row>
    <row r="22" spans="6:10" x14ac:dyDescent="0.25">
      <c r="F22" s="347" t="s">
        <v>649</v>
      </c>
      <c r="G22" s="301">
        <v>62</v>
      </c>
      <c r="H22" s="301">
        <v>81</v>
      </c>
      <c r="I22" s="301">
        <v>0</v>
      </c>
      <c r="J22" s="306">
        <v>143</v>
      </c>
    </row>
    <row r="23" spans="6:10" x14ac:dyDescent="0.25">
      <c r="F23" s="442" t="s">
        <v>887</v>
      </c>
      <c r="G23" s="301">
        <v>1.77</v>
      </c>
      <c r="H23" s="301">
        <v>2.3199999999999998</v>
      </c>
      <c r="I23" s="301">
        <v>0</v>
      </c>
      <c r="J23" s="306">
        <v>1.67</v>
      </c>
    </row>
    <row r="24" spans="6:10" x14ac:dyDescent="0.25">
      <c r="F24" s="347" t="s">
        <v>431</v>
      </c>
      <c r="G24" s="301">
        <v>65</v>
      </c>
      <c r="H24" s="301">
        <v>94</v>
      </c>
      <c r="I24" s="301">
        <v>1539</v>
      </c>
      <c r="J24" s="306">
        <v>1698</v>
      </c>
    </row>
    <row r="25" spans="6:10" x14ac:dyDescent="0.25">
      <c r="F25" s="442" t="s">
        <v>887</v>
      </c>
      <c r="G25" s="301">
        <v>1.85</v>
      </c>
      <c r="H25" s="301">
        <v>2.69</v>
      </c>
      <c r="I25" s="301">
        <v>100</v>
      </c>
      <c r="J25" s="306">
        <v>19.87</v>
      </c>
    </row>
    <row r="26" spans="6:10" x14ac:dyDescent="0.25">
      <c r="F26" s="347" t="s">
        <v>150</v>
      </c>
      <c r="G26" s="301">
        <v>3508</v>
      </c>
      <c r="H26" s="301">
        <v>3498</v>
      </c>
      <c r="I26" s="301">
        <v>1539</v>
      </c>
      <c r="J26" s="306">
        <v>8545</v>
      </c>
    </row>
    <row r="27" spans="6:10" x14ac:dyDescent="0.25">
      <c r="F27" s="442" t="s">
        <v>887</v>
      </c>
      <c r="G27" s="301">
        <v>100</v>
      </c>
      <c r="H27" s="301">
        <v>100</v>
      </c>
      <c r="I27" s="301">
        <v>100</v>
      </c>
      <c r="J27" s="306">
        <v>100</v>
      </c>
    </row>
    <row r="28" spans="6:10" x14ac:dyDescent="0.25">
      <c r="F28" s="249" t="s">
        <v>1164</v>
      </c>
    </row>
    <row r="29" spans="6:10" x14ac:dyDescent="0.25">
      <c r="F29" s="249"/>
    </row>
    <row r="33" spans="6:10" x14ac:dyDescent="0.25">
      <c r="F33" s="600" t="s">
        <v>671</v>
      </c>
      <c r="G33" s="600"/>
      <c r="H33" s="600"/>
      <c r="I33" s="600"/>
      <c r="J33" s="600"/>
    </row>
    <row r="34" spans="6:10" x14ac:dyDescent="0.25">
      <c r="F34" s="299"/>
      <c r="G34" s="300" t="s">
        <v>153</v>
      </c>
      <c r="H34" s="300" t="s">
        <v>154</v>
      </c>
      <c r="I34" s="300" t="s">
        <v>431</v>
      </c>
      <c r="J34" s="300" t="s">
        <v>150</v>
      </c>
    </row>
    <row r="35" spans="6:10" x14ac:dyDescent="0.25">
      <c r="F35" s="347" t="s">
        <v>668</v>
      </c>
      <c r="G35" s="301">
        <v>129</v>
      </c>
      <c r="H35" s="301">
        <v>174</v>
      </c>
      <c r="I35" s="301">
        <v>0</v>
      </c>
      <c r="J35" s="306">
        <v>303</v>
      </c>
    </row>
    <row r="36" spans="6:10" x14ac:dyDescent="0.25">
      <c r="F36" s="442" t="s">
        <v>887</v>
      </c>
      <c r="G36" s="301">
        <v>3.68</v>
      </c>
      <c r="H36" s="301">
        <v>5.97</v>
      </c>
      <c r="I36" s="301">
        <v>0</v>
      </c>
      <c r="J36" s="306">
        <v>3.55</v>
      </c>
    </row>
    <row r="37" spans="6:10" x14ac:dyDescent="0.25">
      <c r="F37" s="347">
        <v>2</v>
      </c>
      <c r="G37" s="301">
        <v>164</v>
      </c>
      <c r="H37" s="301">
        <v>175</v>
      </c>
      <c r="I37" s="301">
        <v>0</v>
      </c>
      <c r="J37" s="306">
        <v>339</v>
      </c>
    </row>
    <row r="38" spans="6:10" x14ac:dyDescent="0.25">
      <c r="F38" s="442" t="s">
        <v>887</v>
      </c>
      <c r="G38" s="301">
        <v>4.68</v>
      </c>
      <c r="H38" s="301">
        <v>5</v>
      </c>
      <c r="I38" s="301">
        <v>0</v>
      </c>
      <c r="J38" s="306">
        <v>3.97</v>
      </c>
    </row>
    <row r="39" spans="6:10" x14ac:dyDescent="0.25">
      <c r="F39" s="347">
        <v>3</v>
      </c>
      <c r="G39" s="301">
        <v>376</v>
      </c>
      <c r="H39" s="301">
        <v>343</v>
      </c>
      <c r="I39" s="301">
        <v>0</v>
      </c>
      <c r="J39" s="306">
        <v>719</v>
      </c>
    </row>
    <row r="40" spans="6:10" x14ac:dyDescent="0.25">
      <c r="F40" s="442" t="s">
        <v>887</v>
      </c>
      <c r="G40" s="301">
        <v>10.72</v>
      </c>
      <c r="H40" s="301">
        <v>9.81</v>
      </c>
      <c r="I40" s="301">
        <v>0</v>
      </c>
      <c r="J40" s="306">
        <v>8.41</v>
      </c>
    </row>
    <row r="41" spans="6:10" x14ac:dyDescent="0.25">
      <c r="F41" s="347">
        <v>4</v>
      </c>
      <c r="G41" s="301">
        <v>710</v>
      </c>
      <c r="H41" s="301">
        <v>701</v>
      </c>
      <c r="I41" s="301">
        <v>0</v>
      </c>
      <c r="J41" s="306">
        <v>1411</v>
      </c>
    </row>
    <row r="42" spans="6:10" x14ac:dyDescent="0.25">
      <c r="F42" s="442" t="s">
        <v>887</v>
      </c>
      <c r="G42" s="301">
        <v>20.239999999999998</v>
      </c>
      <c r="H42" s="301">
        <v>20.04</v>
      </c>
      <c r="I42" s="301">
        <v>0</v>
      </c>
      <c r="J42" s="306">
        <v>16.510000000000002</v>
      </c>
    </row>
    <row r="43" spans="6:10" x14ac:dyDescent="0.25">
      <c r="F43" s="347">
        <v>5</v>
      </c>
      <c r="G43" s="301">
        <v>973</v>
      </c>
      <c r="H43" s="301">
        <v>894</v>
      </c>
      <c r="I43" s="301">
        <v>0</v>
      </c>
      <c r="J43" s="306">
        <v>1867</v>
      </c>
    </row>
    <row r="44" spans="6:10" x14ac:dyDescent="0.25">
      <c r="F44" s="442" t="s">
        <v>887</v>
      </c>
      <c r="G44" s="301">
        <v>27.74</v>
      </c>
      <c r="H44" s="301">
        <v>25.56</v>
      </c>
      <c r="I44" s="301">
        <v>0</v>
      </c>
      <c r="J44" s="306">
        <v>21.85</v>
      </c>
    </row>
    <row r="45" spans="6:10" x14ac:dyDescent="0.25">
      <c r="F45" s="347">
        <v>6</v>
      </c>
      <c r="G45" s="301">
        <v>711</v>
      </c>
      <c r="H45" s="301">
        <v>684</v>
      </c>
      <c r="I45" s="301">
        <v>0</v>
      </c>
      <c r="J45" s="306">
        <v>1395</v>
      </c>
    </row>
    <row r="46" spans="6:10" x14ac:dyDescent="0.25">
      <c r="F46" s="442" t="s">
        <v>887</v>
      </c>
      <c r="G46" s="301">
        <v>20.27</v>
      </c>
      <c r="H46" s="301">
        <v>19.55</v>
      </c>
      <c r="I46" s="301">
        <v>0</v>
      </c>
      <c r="J46" s="306">
        <v>16.329999999999998</v>
      </c>
    </row>
    <row r="47" spans="6:10" x14ac:dyDescent="0.25">
      <c r="F47" s="347" t="s">
        <v>669</v>
      </c>
      <c r="G47" s="301">
        <v>348</v>
      </c>
      <c r="H47" s="301">
        <v>364</v>
      </c>
      <c r="I47" s="301">
        <v>0</v>
      </c>
      <c r="J47" s="306">
        <v>712</v>
      </c>
    </row>
    <row r="48" spans="6:10" x14ac:dyDescent="0.25">
      <c r="F48" s="442" t="s">
        <v>887</v>
      </c>
      <c r="G48" s="301">
        <v>9.92</v>
      </c>
      <c r="H48" s="301">
        <v>10.41</v>
      </c>
      <c r="I48" s="301">
        <v>0</v>
      </c>
      <c r="J48" s="306">
        <v>8.33</v>
      </c>
    </row>
    <row r="49" spans="6:10" x14ac:dyDescent="0.25">
      <c r="F49" s="347" t="s">
        <v>648</v>
      </c>
      <c r="G49" s="301">
        <v>55</v>
      </c>
      <c r="H49" s="301">
        <v>92</v>
      </c>
      <c r="I49" s="301">
        <v>0</v>
      </c>
      <c r="J49" s="306">
        <v>147</v>
      </c>
    </row>
    <row r="50" spans="6:10" x14ac:dyDescent="0.25">
      <c r="F50" s="442" t="s">
        <v>887</v>
      </c>
      <c r="G50" s="301">
        <v>1.57</v>
      </c>
      <c r="H50" s="301">
        <v>2.63</v>
      </c>
      <c r="I50" s="301">
        <v>0</v>
      </c>
      <c r="J50" s="306">
        <v>1.72</v>
      </c>
    </row>
    <row r="51" spans="6:10" x14ac:dyDescent="0.25">
      <c r="F51" s="347" t="s">
        <v>649</v>
      </c>
      <c r="G51" s="301">
        <v>30</v>
      </c>
      <c r="H51" s="301">
        <v>41</v>
      </c>
      <c r="I51" s="301">
        <v>0</v>
      </c>
      <c r="J51" s="306">
        <v>71</v>
      </c>
    </row>
    <row r="52" spans="6:10" x14ac:dyDescent="0.25">
      <c r="F52" s="442" t="s">
        <v>887</v>
      </c>
      <c r="G52" s="301">
        <v>0.86</v>
      </c>
      <c r="H52" s="301">
        <v>1.17</v>
      </c>
      <c r="I52" s="301">
        <v>0</v>
      </c>
      <c r="J52" s="306">
        <v>0.83</v>
      </c>
    </row>
    <row r="53" spans="6:10" x14ac:dyDescent="0.25">
      <c r="F53" s="347" t="s">
        <v>431</v>
      </c>
      <c r="G53" s="301">
        <v>12</v>
      </c>
      <c r="H53" s="301">
        <v>30</v>
      </c>
      <c r="I53" s="301">
        <v>1539</v>
      </c>
      <c r="J53" s="306">
        <v>1581</v>
      </c>
    </row>
    <row r="54" spans="6:10" x14ac:dyDescent="0.25">
      <c r="F54" s="442" t="s">
        <v>887</v>
      </c>
      <c r="G54" s="301">
        <v>0.34</v>
      </c>
      <c r="H54" s="301">
        <v>0.86</v>
      </c>
      <c r="I54" s="301">
        <v>100</v>
      </c>
      <c r="J54" s="306">
        <v>18.5</v>
      </c>
    </row>
    <row r="55" spans="6:10" x14ac:dyDescent="0.25">
      <c r="F55" s="347" t="s">
        <v>150</v>
      </c>
      <c r="G55" s="301">
        <v>3508</v>
      </c>
      <c r="H55" s="301">
        <v>3498</v>
      </c>
      <c r="I55" s="301">
        <v>1539</v>
      </c>
      <c r="J55" s="306">
        <v>8545</v>
      </c>
    </row>
    <row r="56" spans="6:10" x14ac:dyDescent="0.25">
      <c r="F56" s="442" t="s">
        <v>887</v>
      </c>
      <c r="G56" s="301">
        <v>100</v>
      </c>
      <c r="H56" s="301">
        <v>100</v>
      </c>
      <c r="I56" s="301">
        <v>100</v>
      </c>
      <c r="J56" s="306">
        <v>100</v>
      </c>
    </row>
    <row r="57" spans="6:10" x14ac:dyDescent="0.25">
      <c r="F57" s="249" t="s">
        <v>1164</v>
      </c>
    </row>
    <row r="60" spans="6:10" x14ac:dyDescent="0.25">
      <c r="F60" s="600" t="s">
        <v>670</v>
      </c>
      <c r="G60" s="600"/>
      <c r="H60" s="600"/>
      <c r="I60" s="600"/>
      <c r="J60" s="600"/>
    </row>
    <row r="61" spans="6:10" x14ac:dyDescent="0.25">
      <c r="F61" s="299"/>
      <c r="G61" s="300" t="s">
        <v>153</v>
      </c>
      <c r="H61" s="300" t="s">
        <v>154</v>
      </c>
      <c r="I61" s="300" t="s">
        <v>431</v>
      </c>
      <c r="J61" s="300" t="s">
        <v>150</v>
      </c>
    </row>
    <row r="62" spans="6:10" x14ac:dyDescent="0.25">
      <c r="F62" s="347" t="s">
        <v>668</v>
      </c>
      <c r="G62" s="301">
        <v>168</v>
      </c>
      <c r="H62" s="301">
        <v>198</v>
      </c>
      <c r="I62" s="301">
        <v>0</v>
      </c>
      <c r="J62" s="348">
        <v>366</v>
      </c>
    </row>
    <row r="63" spans="6:10" x14ac:dyDescent="0.25">
      <c r="F63" s="442" t="s">
        <v>887</v>
      </c>
      <c r="G63" s="301">
        <v>4.79</v>
      </c>
      <c r="H63" s="301">
        <v>5.66</v>
      </c>
      <c r="I63" s="301">
        <v>0</v>
      </c>
      <c r="J63" s="348">
        <v>4.28</v>
      </c>
    </row>
    <row r="64" spans="6:10" x14ac:dyDescent="0.25">
      <c r="F64" s="347">
        <v>2</v>
      </c>
      <c r="G64" s="301">
        <v>178</v>
      </c>
      <c r="H64" s="301">
        <v>193</v>
      </c>
      <c r="I64" s="301">
        <v>0</v>
      </c>
      <c r="J64" s="306">
        <v>371</v>
      </c>
    </row>
    <row r="65" spans="6:10" x14ac:dyDescent="0.25">
      <c r="F65" s="442" t="s">
        <v>887</v>
      </c>
      <c r="G65" s="301">
        <v>5.07</v>
      </c>
      <c r="H65" s="301">
        <v>5.52</v>
      </c>
      <c r="I65" s="301">
        <v>0</v>
      </c>
      <c r="J65" s="306">
        <v>4.34</v>
      </c>
    </row>
    <row r="66" spans="6:10" x14ac:dyDescent="0.25">
      <c r="F66" s="347">
        <v>3</v>
      </c>
      <c r="G66" s="301">
        <v>356</v>
      </c>
      <c r="H66" s="301">
        <v>380</v>
      </c>
      <c r="I66" s="301">
        <v>0</v>
      </c>
      <c r="J66" s="306">
        <v>736</v>
      </c>
    </row>
    <row r="67" spans="6:10" x14ac:dyDescent="0.25">
      <c r="F67" s="442" t="s">
        <v>887</v>
      </c>
      <c r="G67" s="301">
        <v>10.15</v>
      </c>
      <c r="H67" s="301">
        <v>10.86</v>
      </c>
      <c r="I67" s="301">
        <v>0</v>
      </c>
      <c r="J67" s="306">
        <v>8.61</v>
      </c>
    </row>
    <row r="68" spans="6:10" x14ac:dyDescent="0.25">
      <c r="F68" s="347">
        <v>4</v>
      </c>
      <c r="G68" s="301">
        <v>773</v>
      </c>
      <c r="H68" s="301">
        <v>744</v>
      </c>
      <c r="I68" s="301">
        <v>0</v>
      </c>
      <c r="J68" s="306">
        <v>1517</v>
      </c>
    </row>
    <row r="69" spans="6:10" x14ac:dyDescent="0.25">
      <c r="F69" s="442" t="s">
        <v>887</v>
      </c>
      <c r="G69" s="301">
        <v>22.04</v>
      </c>
      <c r="H69" s="301">
        <v>21.27</v>
      </c>
      <c r="I69" s="301">
        <v>0</v>
      </c>
      <c r="J69" s="306">
        <v>17.75</v>
      </c>
    </row>
    <row r="70" spans="6:10" x14ac:dyDescent="0.25">
      <c r="F70" s="347">
        <v>5</v>
      </c>
      <c r="G70" s="301">
        <v>943</v>
      </c>
      <c r="H70" s="301">
        <v>880</v>
      </c>
      <c r="I70" s="301">
        <v>0</v>
      </c>
      <c r="J70" s="306">
        <v>1823</v>
      </c>
    </row>
    <row r="71" spans="6:10" x14ac:dyDescent="0.25">
      <c r="F71" s="442" t="s">
        <v>887</v>
      </c>
      <c r="G71" s="301">
        <v>26.88</v>
      </c>
      <c r="H71" s="301">
        <v>25.16</v>
      </c>
      <c r="I71" s="301">
        <v>0</v>
      </c>
      <c r="J71" s="306">
        <v>21.33</v>
      </c>
    </row>
    <row r="72" spans="6:10" x14ac:dyDescent="0.25">
      <c r="F72" s="347">
        <v>6</v>
      </c>
      <c r="G72" s="301">
        <v>675</v>
      </c>
      <c r="H72" s="301">
        <v>638</v>
      </c>
      <c r="I72" s="301">
        <v>0</v>
      </c>
      <c r="J72" s="306">
        <v>1313</v>
      </c>
    </row>
    <row r="73" spans="6:10" x14ac:dyDescent="0.25">
      <c r="F73" s="442" t="s">
        <v>887</v>
      </c>
      <c r="G73" s="301">
        <v>19.239999999999998</v>
      </c>
      <c r="H73" s="301">
        <v>18.239999999999998</v>
      </c>
      <c r="I73" s="301">
        <v>0</v>
      </c>
      <c r="J73" s="306">
        <v>15.37</v>
      </c>
    </row>
    <row r="74" spans="6:10" x14ac:dyDescent="0.25">
      <c r="F74" s="347" t="s">
        <v>669</v>
      </c>
      <c r="G74" s="301">
        <v>291</v>
      </c>
      <c r="H74" s="301">
        <v>279</v>
      </c>
      <c r="I74" s="301">
        <v>0</v>
      </c>
      <c r="J74" s="306">
        <v>570</v>
      </c>
    </row>
    <row r="75" spans="6:10" x14ac:dyDescent="0.25">
      <c r="F75" s="442" t="s">
        <v>887</v>
      </c>
      <c r="G75" s="301">
        <v>8.3000000000000007</v>
      </c>
      <c r="H75" s="301">
        <v>7.98</v>
      </c>
      <c r="I75" s="301">
        <v>0</v>
      </c>
      <c r="J75" s="306">
        <v>6.67</v>
      </c>
    </row>
    <row r="76" spans="6:10" x14ac:dyDescent="0.25">
      <c r="F76" s="347" t="s">
        <v>648</v>
      </c>
      <c r="G76" s="301">
        <v>66</v>
      </c>
      <c r="H76" s="301">
        <v>1040</v>
      </c>
      <c r="I76" s="301">
        <v>0</v>
      </c>
      <c r="J76" s="306">
        <v>170</v>
      </c>
    </row>
    <row r="77" spans="6:10" x14ac:dyDescent="0.25">
      <c r="F77" s="442" t="s">
        <v>887</v>
      </c>
      <c r="G77" s="301">
        <v>1.88</v>
      </c>
      <c r="H77" s="301">
        <v>2.97</v>
      </c>
      <c r="I77" s="301">
        <v>0</v>
      </c>
      <c r="J77" s="306">
        <v>1.99</v>
      </c>
    </row>
    <row r="78" spans="6:10" x14ac:dyDescent="0.25">
      <c r="F78" s="347" t="s">
        <v>649</v>
      </c>
      <c r="G78" s="301">
        <v>33</v>
      </c>
      <c r="H78" s="301">
        <v>42</v>
      </c>
      <c r="I78" s="301">
        <v>0</v>
      </c>
      <c r="J78" s="306">
        <v>75</v>
      </c>
    </row>
    <row r="79" spans="6:10" x14ac:dyDescent="0.25">
      <c r="F79" s="442" t="s">
        <v>887</v>
      </c>
      <c r="G79" s="301">
        <v>0.94</v>
      </c>
      <c r="H79" s="301">
        <v>1.2</v>
      </c>
      <c r="I79" s="301">
        <v>0</v>
      </c>
      <c r="J79" s="306">
        <v>0.88</v>
      </c>
    </row>
    <row r="80" spans="6:10" x14ac:dyDescent="0.25">
      <c r="F80" s="347" t="s">
        <v>431</v>
      </c>
      <c r="G80" s="301">
        <v>25</v>
      </c>
      <c r="H80" s="301">
        <v>40</v>
      </c>
      <c r="I80" s="301">
        <v>1539</v>
      </c>
      <c r="J80" s="306">
        <v>1604</v>
      </c>
    </row>
    <row r="81" spans="6:18" x14ac:dyDescent="0.25">
      <c r="F81" s="442" t="s">
        <v>887</v>
      </c>
      <c r="G81" s="301">
        <v>0.71</v>
      </c>
      <c r="H81" s="301">
        <v>1.1399999999999999</v>
      </c>
      <c r="I81" s="301">
        <v>100</v>
      </c>
      <c r="J81" s="306">
        <v>18.77</v>
      </c>
    </row>
    <row r="82" spans="6:18" x14ac:dyDescent="0.25">
      <c r="F82" s="347" t="s">
        <v>150</v>
      </c>
      <c r="G82" s="301">
        <v>3508</v>
      </c>
      <c r="H82" s="301">
        <v>3498</v>
      </c>
      <c r="I82" s="301">
        <v>1539</v>
      </c>
      <c r="J82" s="306">
        <v>8545</v>
      </c>
    </row>
    <row r="83" spans="6:18" x14ac:dyDescent="0.25">
      <c r="F83" s="442" t="s">
        <v>887</v>
      </c>
      <c r="G83" s="301">
        <v>100</v>
      </c>
      <c r="H83" s="301">
        <v>100</v>
      </c>
      <c r="I83" s="301">
        <v>100</v>
      </c>
      <c r="J83" s="306">
        <v>100</v>
      </c>
    </row>
    <row r="84" spans="6:18" x14ac:dyDescent="0.25">
      <c r="F84" s="249" t="s">
        <v>1164</v>
      </c>
    </row>
    <row r="87" spans="6:18" x14ac:dyDescent="0.25">
      <c r="F87" s="600" t="s">
        <v>672</v>
      </c>
      <c r="G87" s="600"/>
      <c r="H87" s="600"/>
      <c r="I87" s="600"/>
      <c r="J87" s="600"/>
      <c r="N87" s="630" t="s">
        <v>672</v>
      </c>
      <c r="O87" s="630"/>
      <c r="P87" s="630"/>
      <c r="Q87" s="630"/>
      <c r="R87" s="630"/>
    </row>
    <row r="88" spans="6:18" x14ac:dyDescent="0.25">
      <c r="F88" s="299"/>
      <c r="G88" s="440" t="s">
        <v>153</v>
      </c>
      <c r="H88" s="440" t="s">
        <v>154</v>
      </c>
      <c r="I88" s="440" t="s">
        <v>513</v>
      </c>
      <c r="J88" s="440" t="s">
        <v>150</v>
      </c>
      <c r="N88" s="299"/>
      <c r="O88" s="440" t="s">
        <v>153</v>
      </c>
      <c r="P88" s="440" t="s">
        <v>154</v>
      </c>
      <c r="Q88" s="440" t="s">
        <v>513</v>
      </c>
      <c r="R88" s="440" t="s">
        <v>150</v>
      </c>
    </row>
    <row r="89" spans="6:18" x14ac:dyDescent="0.25">
      <c r="F89" s="347" t="s">
        <v>673</v>
      </c>
      <c r="G89" s="441">
        <v>289</v>
      </c>
      <c r="H89" s="441">
        <v>303</v>
      </c>
      <c r="I89" s="441">
        <v>318</v>
      </c>
      <c r="J89" s="441">
        <v>910</v>
      </c>
      <c r="N89" s="347" t="s">
        <v>673</v>
      </c>
      <c r="O89" s="441">
        <v>143</v>
      </c>
      <c r="P89" s="441">
        <v>157</v>
      </c>
      <c r="Q89" s="441">
        <v>1</v>
      </c>
      <c r="R89" s="441">
        <v>301</v>
      </c>
    </row>
    <row r="90" spans="6:18" x14ac:dyDescent="0.25">
      <c r="F90" s="442" t="s">
        <v>887</v>
      </c>
      <c r="G90" s="441">
        <v>8.24</v>
      </c>
      <c r="H90" s="441">
        <v>8.66</v>
      </c>
      <c r="I90" s="441">
        <v>20.66</v>
      </c>
      <c r="J90" s="441">
        <v>10.65</v>
      </c>
      <c r="N90" s="442" t="s">
        <v>887</v>
      </c>
      <c r="O90" s="441">
        <v>19.32</v>
      </c>
      <c r="P90" s="441">
        <v>21.45</v>
      </c>
      <c r="Q90" s="441">
        <v>0</v>
      </c>
      <c r="R90" s="441">
        <v>20.43</v>
      </c>
    </row>
    <row r="91" spans="6:18" x14ac:dyDescent="0.25">
      <c r="F91" s="347">
        <v>2</v>
      </c>
      <c r="G91" s="441">
        <v>90</v>
      </c>
      <c r="H91" s="441">
        <v>111</v>
      </c>
      <c r="I91" s="441">
        <v>78</v>
      </c>
      <c r="J91" s="441">
        <v>279</v>
      </c>
      <c r="N91" s="347">
        <v>2</v>
      </c>
      <c r="O91" s="441">
        <v>29</v>
      </c>
      <c r="P91" s="441">
        <v>47</v>
      </c>
      <c r="Q91" s="441">
        <v>0</v>
      </c>
      <c r="R91" s="441">
        <v>76</v>
      </c>
    </row>
    <row r="92" spans="6:18" x14ac:dyDescent="0.25">
      <c r="F92" s="442" t="s">
        <v>887</v>
      </c>
      <c r="G92" s="441">
        <v>5.57</v>
      </c>
      <c r="H92" s="441">
        <v>3.17</v>
      </c>
      <c r="I92" s="441">
        <v>5.07</v>
      </c>
      <c r="J92" s="441">
        <v>3.27</v>
      </c>
      <c r="N92" s="442" t="s">
        <v>887</v>
      </c>
      <c r="O92" s="441">
        <v>3.92</v>
      </c>
      <c r="P92" s="441">
        <v>6.42</v>
      </c>
      <c r="Q92" s="441">
        <v>0</v>
      </c>
      <c r="R92" s="441">
        <v>5.16</v>
      </c>
    </row>
    <row r="93" spans="6:18" x14ac:dyDescent="0.25">
      <c r="F93" s="347">
        <v>3</v>
      </c>
      <c r="G93" s="441">
        <v>182</v>
      </c>
      <c r="H93" s="441">
        <v>159</v>
      </c>
      <c r="I93" s="441">
        <v>64</v>
      </c>
      <c r="J93" s="441">
        <v>405</v>
      </c>
      <c r="N93" s="347">
        <v>3</v>
      </c>
      <c r="O93" s="441">
        <v>24</v>
      </c>
      <c r="P93" s="441">
        <v>37</v>
      </c>
      <c r="Q93" s="441">
        <v>0</v>
      </c>
      <c r="R93" s="441">
        <v>61</v>
      </c>
    </row>
    <row r="94" spans="6:18" x14ac:dyDescent="0.25">
      <c r="F94" s="442" t="s">
        <v>887</v>
      </c>
      <c r="G94" s="441">
        <v>5.19</v>
      </c>
      <c r="H94" s="441">
        <v>4.55</v>
      </c>
      <c r="I94" s="441">
        <v>4.16</v>
      </c>
      <c r="J94" s="441">
        <v>4.74</v>
      </c>
      <c r="N94" s="442" t="s">
        <v>887</v>
      </c>
      <c r="O94" s="441">
        <v>3.24</v>
      </c>
      <c r="P94" s="441">
        <v>5.05</v>
      </c>
      <c r="Q94" s="441">
        <v>0</v>
      </c>
      <c r="R94" s="441">
        <v>4.1399999999999997</v>
      </c>
    </row>
    <row r="95" spans="6:18" x14ac:dyDescent="0.25">
      <c r="F95" s="347">
        <v>4</v>
      </c>
      <c r="G95" s="441">
        <v>309</v>
      </c>
      <c r="H95" s="441">
        <v>325</v>
      </c>
      <c r="I95" s="441">
        <v>69</v>
      </c>
      <c r="J95" s="441">
        <v>703</v>
      </c>
      <c r="N95" s="347">
        <v>4</v>
      </c>
      <c r="O95" s="441">
        <v>32</v>
      </c>
      <c r="P95" s="441">
        <v>35</v>
      </c>
      <c r="Q95" s="441">
        <v>0</v>
      </c>
      <c r="R95" s="441">
        <v>67</v>
      </c>
    </row>
    <row r="96" spans="6:18" x14ac:dyDescent="0.25">
      <c r="F96" s="442" t="s">
        <v>887</v>
      </c>
      <c r="G96" s="441">
        <v>8.81</v>
      </c>
      <c r="H96" s="441">
        <v>9.2899999999999991</v>
      </c>
      <c r="I96" s="441">
        <v>4.4800000000000004</v>
      </c>
      <c r="J96" s="441">
        <v>8.23</v>
      </c>
      <c r="N96" s="442" t="s">
        <v>887</v>
      </c>
      <c r="O96" s="441">
        <v>4.32</v>
      </c>
      <c r="P96" s="441">
        <v>4.78</v>
      </c>
      <c r="Q96" s="441">
        <v>0</v>
      </c>
      <c r="R96" s="441">
        <v>4.55</v>
      </c>
    </row>
    <row r="97" spans="6:18" x14ac:dyDescent="0.25">
      <c r="F97" s="347">
        <v>5</v>
      </c>
      <c r="G97" s="441">
        <v>396</v>
      </c>
      <c r="H97" s="441">
        <v>399</v>
      </c>
      <c r="I97" s="441">
        <v>133</v>
      </c>
      <c r="J97" s="441">
        <v>928</v>
      </c>
      <c r="N97" s="347">
        <v>5</v>
      </c>
      <c r="O97" s="441">
        <v>62</v>
      </c>
      <c r="P97" s="441">
        <v>66</v>
      </c>
      <c r="Q97" s="441">
        <v>0</v>
      </c>
      <c r="R97" s="441">
        <v>128</v>
      </c>
    </row>
    <row r="98" spans="6:18" x14ac:dyDescent="0.25">
      <c r="F98" s="442" t="s">
        <v>887</v>
      </c>
      <c r="G98" s="441">
        <v>11.29</v>
      </c>
      <c r="H98" s="441">
        <v>11.41</v>
      </c>
      <c r="I98" s="441">
        <v>8.64</v>
      </c>
      <c r="J98" s="441">
        <v>10.86</v>
      </c>
      <c r="N98" s="442" t="s">
        <v>887</v>
      </c>
      <c r="O98" s="441">
        <v>8.3800000000000008</v>
      </c>
      <c r="P98" s="441">
        <v>9.02</v>
      </c>
      <c r="Q98" s="441">
        <v>0</v>
      </c>
      <c r="R98" s="441">
        <v>8.69</v>
      </c>
    </row>
    <row r="99" spans="6:18" x14ac:dyDescent="0.25">
      <c r="F99" s="347">
        <v>6</v>
      </c>
      <c r="G99" s="441">
        <v>331</v>
      </c>
      <c r="H99" s="441">
        <v>325</v>
      </c>
      <c r="I99" s="441">
        <v>93</v>
      </c>
      <c r="J99" s="441">
        <v>749</v>
      </c>
      <c r="N99" s="347">
        <v>6</v>
      </c>
      <c r="O99" s="441">
        <v>49</v>
      </c>
      <c r="P99" s="441">
        <v>42</v>
      </c>
      <c r="Q99" s="441">
        <v>0</v>
      </c>
      <c r="R99" s="441">
        <v>91</v>
      </c>
    </row>
    <row r="100" spans="6:18" x14ac:dyDescent="0.25">
      <c r="F100" s="442" t="s">
        <v>887</v>
      </c>
      <c r="G100" s="441">
        <v>9.44</v>
      </c>
      <c r="H100" s="441">
        <v>9.2899999999999991</v>
      </c>
      <c r="I100" s="441">
        <v>6.04</v>
      </c>
      <c r="J100" s="441">
        <v>8.77</v>
      </c>
      <c r="N100" s="442" t="s">
        <v>887</v>
      </c>
      <c r="O100" s="441">
        <v>6.62</v>
      </c>
      <c r="P100" s="441">
        <v>5.74</v>
      </c>
      <c r="Q100" s="441">
        <v>0</v>
      </c>
      <c r="R100" s="441">
        <v>6.18</v>
      </c>
    </row>
    <row r="101" spans="6:18" x14ac:dyDescent="0.25">
      <c r="F101" s="347">
        <v>7</v>
      </c>
      <c r="G101" s="441">
        <v>335</v>
      </c>
      <c r="H101" s="441">
        <v>324</v>
      </c>
      <c r="I101" s="441">
        <v>108</v>
      </c>
      <c r="J101" s="441">
        <v>767</v>
      </c>
      <c r="N101" s="347">
        <v>7</v>
      </c>
      <c r="O101" s="441">
        <v>54</v>
      </c>
      <c r="P101" s="441">
        <v>52</v>
      </c>
      <c r="Q101" s="441">
        <v>0</v>
      </c>
      <c r="R101" s="441">
        <v>106</v>
      </c>
    </row>
    <row r="102" spans="6:18" x14ac:dyDescent="0.25">
      <c r="F102" s="442" t="s">
        <v>887</v>
      </c>
      <c r="G102" s="441">
        <v>9.5500000000000007</v>
      </c>
      <c r="H102" s="441">
        <v>9.26</v>
      </c>
      <c r="I102" s="441">
        <v>7.02</v>
      </c>
      <c r="J102" s="441">
        <v>8.98</v>
      </c>
      <c r="N102" s="442" t="s">
        <v>887</v>
      </c>
      <c r="O102" s="441">
        <v>7.3</v>
      </c>
      <c r="P102" s="441">
        <v>7.1</v>
      </c>
      <c r="Q102" s="441">
        <v>0</v>
      </c>
      <c r="R102" s="441">
        <v>7.2</v>
      </c>
    </row>
    <row r="103" spans="6:18" x14ac:dyDescent="0.25">
      <c r="F103" s="347">
        <v>8</v>
      </c>
      <c r="G103" s="441">
        <v>388</v>
      </c>
      <c r="H103" s="441">
        <v>364</v>
      </c>
      <c r="I103" s="441">
        <v>130</v>
      </c>
      <c r="J103" s="441">
        <v>882</v>
      </c>
      <c r="N103" s="347">
        <v>8</v>
      </c>
      <c r="O103" s="441">
        <v>65</v>
      </c>
      <c r="P103" s="441">
        <v>62</v>
      </c>
      <c r="Q103" s="441">
        <v>0</v>
      </c>
      <c r="R103" s="441">
        <v>127</v>
      </c>
    </row>
    <row r="104" spans="6:18" x14ac:dyDescent="0.25">
      <c r="F104" s="442" t="s">
        <v>887</v>
      </c>
      <c r="G104" s="441">
        <v>11.06</v>
      </c>
      <c r="H104" s="441">
        <v>10.41</v>
      </c>
      <c r="I104" s="441">
        <v>8.4499999999999993</v>
      </c>
      <c r="J104" s="441">
        <v>10.32</v>
      </c>
      <c r="N104" s="442" t="s">
        <v>887</v>
      </c>
      <c r="O104" s="441">
        <v>8.7799999999999994</v>
      </c>
      <c r="P104" s="441">
        <v>8.4700000000000006</v>
      </c>
      <c r="Q104" s="441">
        <v>0</v>
      </c>
      <c r="R104" s="441">
        <v>8.6199999999999992</v>
      </c>
    </row>
    <row r="105" spans="6:18" x14ac:dyDescent="0.25">
      <c r="F105" s="347">
        <v>9</v>
      </c>
      <c r="G105" s="441">
        <v>236</v>
      </c>
      <c r="H105" s="441">
        <v>254</v>
      </c>
      <c r="I105" s="441">
        <v>97</v>
      </c>
      <c r="J105" s="441">
        <v>587</v>
      </c>
      <c r="N105" s="347">
        <v>9</v>
      </c>
      <c r="O105" s="441">
        <v>49</v>
      </c>
      <c r="P105" s="441">
        <v>46</v>
      </c>
      <c r="Q105" s="441">
        <v>0</v>
      </c>
      <c r="R105" s="441">
        <v>95</v>
      </c>
    </row>
    <row r="106" spans="6:18" x14ac:dyDescent="0.25">
      <c r="F106" s="442" t="s">
        <v>887</v>
      </c>
      <c r="G106" s="441">
        <v>6.73</v>
      </c>
      <c r="H106" s="441">
        <v>7.26</v>
      </c>
      <c r="I106" s="441">
        <v>6.3</v>
      </c>
      <c r="J106" s="441">
        <v>6.87</v>
      </c>
      <c r="N106" s="442" t="s">
        <v>887</v>
      </c>
      <c r="O106" s="441">
        <v>6.62</v>
      </c>
      <c r="P106" s="441">
        <v>6.28</v>
      </c>
      <c r="Q106" s="441">
        <v>0</v>
      </c>
      <c r="R106" s="441">
        <v>6.45</v>
      </c>
    </row>
    <row r="107" spans="6:18" x14ac:dyDescent="0.25">
      <c r="F107" s="347" t="s">
        <v>674</v>
      </c>
      <c r="G107" s="441">
        <v>867</v>
      </c>
      <c r="H107" s="441">
        <v>762</v>
      </c>
      <c r="I107" s="441">
        <v>431</v>
      </c>
      <c r="J107" s="441">
        <v>2060</v>
      </c>
      <c r="N107" s="347" t="s">
        <v>674</v>
      </c>
      <c r="O107" s="441">
        <v>54</v>
      </c>
      <c r="P107" s="441">
        <v>188</v>
      </c>
      <c r="Q107" s="441">
        <v>0</v>
      </c>
      <c r="R107" s="441">
        <v>421</v>
      </c>
    </row>
    <row r="108" spans="6:18" x14ac:dyDescent="0.25">
      <c r="F108" s="442" t="s">
        <v>887</v>
      </c>
      <c r="G108" s="441">
        <v>24.71</v>
      </c>
      <c r="H108" s="441">
        <v>21.78</v>
      </c>
      <c r="I108" s="441">
        <v>28.01</v>
      </c>
      <c r="J108" s="441">
        <v>24.11</v>
      </c>
      <c r="N108" s="442" t="s">
        <v>887</v>
      </c>
      <c r="O108" s="441">
        <v>7.3</v>
      </c>
      <c r="P108" s="441">
        <v>25.68</v>
      </c>
      <c r="Q108" s="441">
        <v>0</v>
      </c>
      <c r="R108" s="441">
        <v>28.58</v>
      </c>
    </row>
    <row r="109" spans="6:18" x14ac:dyDescent="0.25">
      <c r="F109" s="347" t="s">
        <v>648</v>
      </c>
      <c r="G109" s="441">
        <v>49</v>
      </c>
      <c r="H109" s="441">
        <v>102</v>
      </c>
      <c r="I109" s="441">
        <v>3</v>
      </c>
      <c r="J109" s="441">
        <v>154</v>
      </c>
      <c r="N109" s="347" t="s">
        <v>150</v>
      </c>
      <c r="O109" s="441">
        <v>740</v>
      </c>
      <c r="P109" s="441">
        <v>732</v>
      </c>
      <c r="Q109" s="441">
        <v>1</v>
      </c>
      <c r="R109" s="441">
        <v>1473</v>
      </c>
    </row>
    <row r="110" spans="6:18" x14ac:dyDescent="0.25">
      <c r="F110" s="442" t="s">
        <v>887</v>
      </c>
      <c r="G110" s="441">
        <v>1.4</v>
      </c>
      <c r="H110" s="441">
        <v>2.92</v>
      </c>
      <c r="I110" s="441">
        <v>0.19</v>
      </c>
      <c r="J110" s="441">
        <v>1.8</v>
      </c>
      <c r="N110" s="442" t="s">
        <v>887</v>
      </c>
      <c r="O110" s="441">
        <v>100</v>
      </c>
      <c r="P110" s="441">
        <v>100</v>
      </c>
      <c r="Q110" s="441">
        <v>100</v>
      </c>
      <c r="R110" s="441">
        <v>100</v>
      </c>
    </row>
    <row r="111" spans="6:18" x14ac:dyDescent="0.25">
      <c r="F111" s="347" t="s">
        <v>649</v>
      </c>
      <c r="G111" s="441">
        <v>23</v>
      </c>
      <c r="H111" s="441">
        <v>47</v>
      </c>
      <c r="I111" s="441">
        <v>15</v>
      </c>
      <c r="J111" s="441">
        <v>85</v>
      </c>
      <c r="N111" s="249" t="s">
        <v>650</v>
      </c>
    </row>
    <row r="112" spans="6:18" x14ac:dyDescent="0.25">
      <c r="F112" s="442" t="s">
        <v>887</v>
      </c>
      <c r="G112" s="441">
        <v>0.66</v>
      </c>
      <c r="H112" s="441">
        <v>1.34</v>
      </c>
      <c r="I112" s="441">
        <v>0.97</v>
      </c>
      <c r="J112" s="441">
        <v>0.99</v>
      </c>
    </row>
    <row r="113" spans="6:10" x14ac:dyDescent="0.25">
      <c r="F113" s="347" t="s">
        <v>431</v>
      </c>
      <c r="G113" s="441">
        <v>13</v>
      </c>
      <c r="H113" s="441">
        <v>23</v>
      </c>
      <c r="I113" s="441">
        <v>0</v>
      </c>
      <c r="J113" s="441">
        <v>36</v>
      </c>
    </row>
    <row r="114" spans="6:10" x14ac:dyDescent="0.25">
      <c r="F114" s="442" t="s">
        <v>887</v>
      </c>
      <c r="G114" s="441">
        <v>0.37</v>
      </c>
      <c r="H114" s="441">
        <v>0.66</v>
      </c>
      <c r="I114" s="441">
        <v>0</v>
      </c>
      <c r="J114" s="441">
        <v>0.42</v>
      </c>
    </row>
    <row r="115" spans="6:10" x14ac:dyDescent="0.25">
      <c r="F115" s="347" t="s">
        <v>150</v>
      </c>
      <c r="G115" s="441">
        <v>3508</v>
      </c>
      <c r="H115" s="441">
        <v>3498</v>
      </c>
      <c r="I115" s="441">
        <v>1539</v>
      </c>
      <c r="J115" s="441">
        <v>8545</v>
      </c>
    </row>
    <row r="116" spans="6:10" x14ac:dyDescent="0.25">
      <c r="F116" s="442" t="s">
        <v>887</v>
      </c>
      <c r="G116" s="441">
        <v>100</v>
      </c>
      <c r="H116" s="441">
        <v>100</v>
      </c>
      <c r="I116" s="441">
        <v>100</v>
      </c>
      <c r="J116" s="441">
        <v>100</v>
      </c>
    </row>
    <row r="117" spans="6:10" x14ac:dyDescent="0.25">
      <c r="F117" s="249" t="s">
        <v>1164</v>
      </c>
    </row>
  </sheetData>
  <mergeCells count="6">
    <mergeCell ref="F4:J4"/>
    <mergeCell ref="F33:J33"/>
    <mergeCell ref="F60:J60"/>
    <mergeCell ref="F87:J87"/>
    <mergeCell ref="N4:R4"/>
    <mergeCell ref="N87:R8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34"/>
  <sheetViews>
    <sheetView topLeftCell="A50" zoomScale="70" zoomScaleNormal="70" workbookViewId="0">
      <selection activeCell="I2" sqref="I2"/>
    </sheetView>
  </sheetViews>
  <sheetFormatPr defaultRowHeight="15.75" x14ac:dyDescent="0.25"/>
  <cols>
    <col min="2" max="2" width="12.875" customWidth="1"/>
    <col min="3" max="3" width="25" customWidth="1"/>
    <col min="7" max="7" width="15.625" customWidth="1"/>
    <col min="8" max="8" width="18.75" customWidth="1"/>
    <col min="12" max="12" width="37.125" customWidth="1"/>
    <col min="13" max="13" width="12.375" bestFit="1" customWidth="1"/>
    <col min="17" max="17" width="11.25" customWidth="1"/>
  </cols>
  <sheetData>
    <row r="1" spans="2:20" x14ac:dyDescent="0.25">
      <c r="B1" s="475" t="s">
        <v>3</v>
      </c>
      <c r="C1" s="476"/>
      <c r="D1" s="476"/>
      <c r="E1" s="476"/>
      <c r="F1" s="476"/>
      <c r="G1" s="477"/>
    </row>
    <row r="2" spans="2:20" x14ac:dyDescent="0.25">
      <c r="B2" s="478" t="s">
        <v>413</v>
      </c>
      <c r="C2" s="478"/>
      <c r="D2" s="478"/>
      <c r="E2" s="478"/>
      <c r="F2" s="478"/>
      <c r="G2" s="478"/>
    </row>
    <row r="3" spans="2:20" x14ac:dyDescent="0.25">
      <c r="B3" s="478"/>
      <c r="C3" s="478"/>
      <c r="D3" s="478"/>
      <c r="E3" s="478"/>
      <c r="F3" s="478"/>
      <c r="G3" s="478"/>
    </row>
    <row r="4" spans="2:20" ht="143.44999999999999" customHeight="1" x14ac:dyDescent="0.25">
      <c r="B4" s="478"/>
      <c r="C4" s="478"/>
      <c r="D4" s="478"/>
      <c r="E4" s="478"/>
      <c r="F4" s="478"/>
      <c r="G4" s="478"/>
    </row>
    <row r="5" spans="2:20" ht="16.5" thickBot="1" x14ac:dyDescent="0.3">
      <c r="B5" s="15"/>
      <c r="C5" s="15"/>
      <c r="D5" s="15"/>
      <c r="E5" s="15"/>
      <c r="F5" s="15"/>
      <c r="G5" s="15"/>
      <c r="H5" s="15"/>
      <c r="I5" s="15"/>
    </row>
    <row r="6" spans="2:20" ht="28.5" x14ac:dyDescent="0.25">
      <c r="B6" s="481"/>
      <c r="C6" s="49" t="s">
        <v>436</v>
      </c>
      <c r="D6" s="483" t="s">
        <v>143</v>
      </c>
      <c r="E6" s="483" t="s">
        <v>144</v>
      </c>
      <c r="F6" s="483" t="s">
        <v>143</v>
      </c>
      <c r="G6" s="483" t="s">
        <v>144</v>
      </c>
      <c r="H6" s="473"/>
      <c r="I6" s="15"/>
    </row>
    <row r="7" spans="2:20" ht="32.450000000000003" customHeight="1" thickBot="1" x14ac:dyDescent="0.3">
      <c r="B7" s="482"/>
      <c r="C7" s="50" t="s">
        <v>435</v>
      </c>
      <c r="D7" s="484"/>
      <c r="E7" s="484"/>
      <c r="F7" s="484"/>
      <c r="G7" s="484"/>
      <c r="H7" s="474"/>
      <c r="I7" s="15"/>
      <c r="K7" s="472"/>
      <c r="L7" s="58" t="s">
        <v>436</v>
      </c>
      <c r="M7" s="472" t="s">
        <v>143</v>
      </c>
      <c r="N7" s="472" t="s">
        <v>144</v>
      </c>
      <c r="O7" s="472" t="s">
        <v>143</v>
      </c>
      <c r="P7" s="472" t="s">
        <v>144</v>
      </c>
      <c r="Q7" s="469"/>
      <c r="R7" s="72"/>
      <c r="S7" s="72"/>
      <c r="T7" s="72"/>
    </row>
    <row r="8" spans="2:20" ht="45" customHeight="1" thickBot="1" x14ac:dyDescent="0.3">
      <c r="B8" s="51"/>
      <c r="C8" s="52"/>
      <c r="D8" s="470" t="s">
        <v>437</v>
      </c>
      <c r="E8" s="471"/>
      <c r="F8" s="470" t="s">
        <v>438</v>
      </c>
      <c r="G8" s="471"/>
      <c r="H8" s="53" t="s">
        <v>439</v>
      </c>
      <c r="I8" s="15"/>
      <c r="K8" s="472"/>
      <c r="L8" s="58" t="s">
        <v>435</v>
      </c>
      <c r="M8" s="472"/>
      <c r="N8" s="472"/>
      <c r="O8" s="472"/>
      <c r="P8" s="472"/>
      <c r="Q8" s="469"/>
      <c r="R8" s="72"/>
      <c r="S8" s="72"/>
      <c r="T8" s="72"/>
    </row>
    <row r="9" spans="2:20" ht="30" customHeight="1" thickBot="1" x14ac:dyDescent="0.3">
      <c r="B9" s="30">
        <v>1</v>
      </c>
      <c r="C9" s="31" t="s">
        <v>441</v>
      </c>
      <c r="D9" s="32">
        <v>1002</v>
      </c>
      <c r="E9" s="32">
        <v>1183</v>
      </c>
      <c r="F9" s="32">
        <v>200</v>
      </c>
      <c r="G9" s="32">
        <v>237</v>
      </c>
      <c r="H9" s="31" t="s">
        <v>470</v>
      </c>
      <c r="I9" s="15"/>
      <c r="K9" s="73"/>
      <c r="L9" s="73"/>
      <c r="M9" s="472" t="s">
        <v>437</v>
      </c>
      <c r="N9" s="472"/>
      <c r="O9" s="472" t="s">
        <v>438</v>
      </c>
      <c r="P9" s="472"/>
      <c r="Q9" s="59" t="s">
        <v>439</v>
      </c>
      <c r="R9" s="72"/>
      <c r="S9" s="72"/>
      <c r="T9" s="72"/>
    </row>
    <row r="10" spans="2:20" ht="34.9" customHeight="1" thickBot="1" x14ac:dyDescent="0.3">
      <c r="B10" s="30">
        <v>2</v>
      </c>
      <c r="C10" s="31" t="s">
        <v>442</v>
      </c>
      <c r="D10" s="32">
        <v>20</v>
      </c>
      <c r="E10" s="32">
        <v>20</v>
      </c>
      <c r="F10" s="32">
        <v>4</v>
      </c>
      <c r="G10" s="32">
        <v>4</v>
      </c>
      <c r="H10" s="31" t="s">
        <v>471</v>
      </c>
      <c r="I10" s="15"/>
      <c r="K10" s="60">
        <v>26</v>
      </c>
      <c r="L10" s="60" t="s">
        <v>460</v>
      </c>
      <c r="M10" s="60">
        <v>166</v>
      </c>
      <c r="N10" s="61">
        <v>75</v>
      </c>
      <c r="O10" s="60">
        <v>33</v>
      </c>
      <c r="P10" s="61">
        <v>15</v>
      </c>
      <c r="Q10" s="74"/>
      <c r="R10" s="72"/>
      <c r="S10" s="72"/>
      <c r="T10" s="72"/>
    </row>
    <row r="11" spans="2:20" ht="75.75" thickBot="1" x14ac:dyDescent="0.3">
      <c r="B11" s="30">
        <v>3</v>
      </c>
      <c r="C11" s="31" t="s">
        <v>443</v>
      </c>
      <c r="D11" s="32">
        <v>13</v>
      </c>
      <c r="E11" s="32">
        <v>32</v>
      </c>
      <c r="F11" s="32">
        <v>3</v>
      </c>
      <c r="G11" s="32">
        <v>6</v>
      </c>
      <c r="H11" s="31" t="s">
        <v>471</v>
      </c>
      <c r="I11" s="15"/>
      <c r="K11" s="75"/>
      <c r="L11" s="76" t="s">
        <v>478</v>
      </c>
      <c r="M11" s="77">
        <f>(M10/T15)*100000</f>
        <v>27.909766547832991</v>
      </c>
      <c r="N11" s="77">
        <f>(N10/T15)*100000</f>
        <v>12.609834283659483</v>
      </c>
      <c r="O11" s="77">
        <f>(O10/T15)*100000</f>
        <v>5.5483270848101727</v>
      </c>
      <c r="P11" s="77">
        <f>(P10/T15)*100000</f>
        <v>2.5219668567318965</v>
      </c>
      <c r="Q11" s="75"/>
      <c r="R11" s="72"/>
      <c r="S11" s="72"/>
      <c r="T11" s="72"/>
    </row>
    <row r="12" spans="2:20" ht="16.5" thickBot="1" x14ac:dyDescent="0.3">
      <c r="B12" s="30">
        <v>4</v>
      </c>
      <c r="C12" s="31" t="s">
        <v>444</v>
      </c>
      <c r="D12" s="32">
        <v>0</v>
      </c>
      <c r="E12" s="32">
        <v>0</v>
      </c>
      <c r="F12" s="32">
        <v>0</v>
      </c>
      <c r="G12" s="32">
        <v>0</v>
      </c>
      <c r="H12" s="31" t="s">
        <v>472</v>
      </c>
      <c r="I12" s="15"/>
      <c r="K12" s="78"/>
      <c r="L12" s="79" t="s">
        <v>440</v>
      </c>
      <c r="M12" s="78"/>
      <c r="N12" s="78"/>
      <c r="O12" s="78"/>
      <c r="P12" s="78"/>
      <c r="Q12" s="78"/>
      <c r="R12" s="72"/>
      <c r="S12" s="72"/>
      <c r="T12" s="72"/>
    </row>
    <row r="13" spans="2:20" ht="16.5" thickBot="1" x14ac:dyDescent="0.3">
      <c r="B13" s="30">
        <v>5</v>
      </c>
      <c r="C13" s="31" t="s">
        <v>445</v>
      </c>
      <c r="D13" s="32">
        <v>0</v>
      </c>
      <c r="E13" s="32">
        <v>0</v>
      </c>
      <c r="F13" s="32">
        <v>0</v>
      </c>
      <c r="G13" s="32">
        <v>0</v>
      </c>
      <c r="H13" s="31" t="s">
        <v>472</v>
      </c>
      <c r="I13" s="15"/>
      <c r="K13" s="72"/>
      <c r="L13" s="72"/>
      <c r="M13" s="72"/>
      <c r="N13" s="72"/>
      <c r="O13" s="72"/>
      <c r="P13" s="72"/>
      <c r="Q13" s="72"/>
      <c r="R13" s="72"/>
      <c r="S13" s="72"/>
      <c r="T13" s="72"/>
    </row>
    <row r="14" spans="2:20" ht="45.75" thickBot="1" x14ac:dyDescent="0.3">
      <c r="B14" s="30">
        <v>6</v>
      </c>
      <c r="C14" s="31" t="s">
        <v>464</v>
      </c>
      <c r="D14" s="32">
        <v>185</v>
      </c>
      <c r="E14" s="32">
        <v>0</v>
      </c>
      <c r="F14" s="32">
        <v>37</v>
      </c>
      <c r="G14" s="32">
        <v>0</v>
      </c>
      <c r="H14" s="31" t="s">
        <v>471</v>
      </c>
      <c r="I14" s="15"/>
      <c r="K14" s="80"/>
      <c r="L14" s="64">
        <v>2015</v>
      </c>
      <c r="M14" s="64">
        <v>2016</v>
      </c>
      <c r="N14" s="64">
        <v>2017</v>
      </c>
      <c r="O14" s="64">
        <v>2018</v>
      </c>
      <c r="P14" s="64">
        <v>2019</v>
      </c>
      <c r="Q14" s="64">
        <v>2020</v>
      </c>
      <c r="R14" s="64">
        <v>2021</v>
      </c>
      <c r="S14" s="64">
        <v>2022</v>
      </c>
      <c r="T14" s="81" t="s">
        <v>679</v>
      </c>
    </row>
    <row r="15" spans="2:20" ht="72" thickBot="1" x14ac:dyDescent="0.3">
      <c r="B15" s="30">
        <v>7</v>
      </c>
      <c r="C15" s="31" t="s">
        <v>446</v>
      </c>
      <c r="D15" s="32">
        <v>161</v>
      </c>
      <c r="E15" s="32">
        <v>15</v>
      </c>
      <c r="F15" s="32">
        <v>32</v>
      </c>
      <c r="G15" s="32">
        <v>3</v>
      </c>
      <c r="H15" s="31" t="s">
        <v>471</v>
      </c>
      <c r="I15" s="15"/>
      <c r="K15" s="80" t="s">
        <v>146</v>
      </c>
      <c r="L15" s="66">
        <v>567291</v>
      </c>
      <c r="M15" s="66">
        <v>575700</v>
      </c>
      <c r="N15" s="66">
        <v>583200</v>
      </c>
      <c r="O15" s="66">
        <v>590100</v>
      </c>
      <c r="P15" s="66">
        <v>598000</v>
      </c>
      <c r="Q15" s="66">
        <v>602500</v>
      </c>
      <c r="R15" s="66">
        <v>616500</v>
      </c>
      <c r="S15" s="66">
        <v>624900</v>
      </c>
      <c r="T15" s="82">
        <f>AVERAGE(L15:S15)</f>
        <v>594773.875</v>
      </c>
    </row>
    <row r="16" spans="2:20" ht="30.75" thickBot="1" x14ac:dyDescent="0.3">
      <c r="B16" s="30">
        <v>8</v>
      </c>
      <c r="C16" s="31" t="s">
        <v>462</v>
      </c>
      <c r="D16" s="32">
        <v>11</v>
      </c>
      <c r="E16" s="32">
        <v>12</v>
      </c>
      <c r="F16" s="32">
        <v>2</v>
      </c>
      <c r="G16" s="32">
        <v>2</v>
      </c>
      <c r="H16" s="31" t="s">
        <v>473</v>
      </c>
      <c r="I16" s="15"/>
    </row>
    <row r="17" spans="2:17" ht="16.5" thickBot="1" x14ac:dyDescent="0.3">
      <c r="B17" s="30">
        <v>9</v>
      </c>
      <c r="C17" s="31" t="s">
        <v>447</v>
      </c>
      <c r="D17" s="32">
        <v>0</v>
      </c>
      <c r="E17" s="32">
        <v>0</v>
      </c>
      <c r="F17" s="32">
        <v>0</v>
      </c>
      <c r="G17" s="32">
        <v>0</v>
      </c>
      <c r="H17" s="31" t="s">
        <v>472</v>
      </c>
      <c r="I17" s="15"/>
    </row>
    <row r="18" spans="2:17" ht="30.75" thickBot="1" x14ac:dyDescent="0.3">
      <c r="B18" s="33">
        <v>10</v>
      </c>
      <c r="C18" s="34" t="s">
        <v>465</v>
      </c>
      <c r="D18" s="35">
        <v>285</v>
      </c>
      <c r="E18" s="35">
        <v>495</v>
      </c>
      <c r="F18" s="35">
        <v>57</v>
      </c>
      <c r="G18" s="35">
        <v>99</v>
      </c>
      <c r="H18" s="34" t="s">
        <v>470</v>
      </c>
      <c r="I18" s="29" t="s">
        <v>476</v>
      </c>
    </row>
    <row r="19" spans="2:17" ht="30.75" thickBot="1" x14ac:dyDescent="0.3">
      <c r="B19" s="33">
        <v>11</v>
      </c>
      <c r="C19" s="34" t="s">
        <v>463</v>
      </c>
      <c r="D19" s="35">
        <v>1751</v>
      </c>
      <c r="E19" s="35">
        <v>0</v>
      </c>
      <c r="F19" s="35">
        <v>350</v>
      </c>
      <c r="G19" s="35">
        <v>0</v>
      </c>
      <c r="H19" s="34" t="s">
        <v>470</v>
      </c>
      <c r="I19" s="15"/>
    </row>
    <row r="20" spans="2:17" ht="24.6" customHeight="1" thickBot="1" x14ac:dyDescent="0.3">
      <c r="B20" s="30">
        <v>12</v>
      </c>
      <c r="C20" s="31" t="s">
        <v>448</v>
      </c>
      <c r="D20" s="32">
        <v>151</v>
      </c>
      <c r="E20" s="32">
        <v>155</v>
      </c>
      <c r="F20" s="32">
        <v>30</v>
      </c>
      <c r="G20" s="32">
        <v>31</v>
      </c>
      <c r="H20" s="31" t="s">
        <v>474</v>
      </c>
      <c r="I20" s="15"/>
      <c r="K20" s="467"/>
      <c r="L20" s="468"/>
      <c r="M20" s="466"/>
      <c r="N20" s="466"/>
      <c r="O20" s="466"/>
      <c r="P20" s="466"/>
      <c r="Q20" s="465"/>
    </row>
    <row r="21" spans="2:17" ht="30.75" thickBot="1" x14ac:dyDescent="0.3">
      <c r="B21" s="30">
        <v>13</v>
      </c>
      <c r="C21" s="31" t="s">
        <v>466</v>
      </c>
      <c r="D21" s="32">
        <v>0</v>
      </c>
      <c r="E21" s="32">
        <v>0</v>
      </c>
      <c r="F21" s="32">
        <v>0</v>
      </c>
      <c r="G21" s="32">
        <v>0</v>
      </c>
      <c r="H21" s="31" t="s">
        <v>472</v>
      </c>
      <c r="I21" s="15"/>
      <c r="K21" s="467"/>
      <c r="L21" s="466"/>
      <c r="M21" s="466"/>
      <c r="N21" s="466"/>
      <c r="O21" s="466"/>
      <c r="P21" s="466"/>
      <c r="Q21" s="465"/>
    </row>
    <row r="22" spans="2:17" ht="16.5" thickBot="1" x14ac:dyDescent="0.3">
      <c r="B22" s="33">
        <v>14</v>
      </c>
      <c r="C22" s="34" t="s">
        <v>449</v>
      </c>
      <c r="D22" s="35">
        <v>43</v>
      </c>
      <c r="E22" s="35">
        <v>0</v>
      </c>
      <c r="F22" s="35">
        <v>9</v>
      </c>
      <c r="G22" s="35">
        <v>0</v>
      </c>
      <c r="H22" s="34" t="s">
        <v>475</v>
      </c>
      <c r="I22" s="15"/>
      <c r="K22" s="13"/>
      <c r="L22" s="13"/>
      <c r="M22" s="466"/>
      <c r="N22" s="466"/>
      <c r="O22" s="466"/>
      <c r="P22" s="466"/>
      <c r="Q22" s="18"/>
    </row>
    <row r="23" spans="2:17" ht="30.75" thickBot="1" x14ac:dyDescent="0.3">
      <c r="B23" s="30">
        <v>15</v>
      </c>
      <c r="C23" s="31" t="s">
        <v>467</v>
      </c>
      <c r="D23" s="32">
        <v>0</v>
      </c>
      <c r="E23" s="32">
        <v>0</v>
      </c>
      <c r="F23" s="32">
        <v>0</v>
      </c>
      <c r="G23" s="32">
        <v>0</v>
      </c>
      <c r="H23" s="31" t="s">
        <v>472</v>
      </c>
      <c r="I23" s="15"/>
      <c r="K23" s="13"/>
      <c r="L23" s="13"/>
      <c r="M23" s="14"/>
      <c r="N23" s="14"/>
      <c r="O23" s="14"/>
      <c r="P23" s="14"/>
      <c r="Q23" s="13"/>
    </row>
    <row r="24" spans="2:17" ht="45.75" thickBot="1" x14ac:dyDescent="0.3">
      <c r="B24" s="30">
        <v>16</v>
      </c>
      <c r="C24" s="31" t="s">
        <v>450</v>
      </c>
      <c r="D24" s="32">
        <v>157</v>
      </c>
      <c r="E24" s="32">
        <v>0</v>
      </c>
      <c r="F24" s="32">
        <v>31</v>
      </c>
      <c r="G24" s="32">
        <v>0</v>
      </c>
      <c r="H24" s="31" t="s">
        <v>474</v>
      </c>
      <c r="I24" s="15"/>
      <c r="L24" s="2"/>
      <c r="M24" s="12"/>
      <c r="N24" s="12"/>
      <c r="O24" s="12"/>
      <c r="P24" s="12"/>
    </row>
    <row r="25" spans="2:17" ht="27.6" customHeight="1" thickBot="1" x14ac:dyDescent="0.3">
      <c r="B25" s="30">
        <v>17</v>
      </c>
      <c r="C25" s="31" t="s">
        <v>451</v>
      </c>
      <c r="D25" s="32">
        <v>53</v>
      </c>
      <c r="E25" s="32">
        <v>0</v>
      </c>
      <c r="F25" s="32">
        <v>11</v>
      </c>
      <c r="G25" s="32">
        <v>0</v>
      </c>
      <c r="H25" s="31" t="s">
        <v>471</v>
      </c>
      <c r="I25" s="15"/>
      <c r="L25" s="11"/>
    </row>
    <row r="26" spans="2:17" ht="35.450000000000003" customHeight="1" thickBot="1" x14ac:dyDescent="0.3">
      <c r="B26" s="30">
        <v>18</v>
      </c>
      <c r="C26" s="31" t="s">
        <v>452</v>
      </c>
      <c r="D26" s="32">
        <v>21</v>
      </c>
      <c r="E26" s="32">
        <v>30</v>
      </c>
      <c r="F26" s="32">
        <v>4</v>
      </c>
      <c r="G26" s="32">
        <v>6</v>
      </c>
      <c r="H26" s="31" t="s">
        <v>473</v>
      </c>
      <c r="I26" s="15"/>
    </row>
    <row r="27" spans="2:17" ht="16.5" thickBot="1" x14ac:dyDescent="0.3">
      <c r="B27" s="30">
        <v>19</v>
      </c>
      <c r="C27" s="31" t="s">
        <v>453</v>
      </c>
      <c r="D27" s="32">
        <v>763</v>
      </c>
      <c r="E27" s="32">
        <v>1378</v>
      </c>
      <c r="F27" s="32">
        <v>153</v>
      </c>
      <c r="G27" s="32">
        <v>276</v>
      </c>
      <c r="H27" s="31" t="s">
        <v>470</v>
      </c>
      <c r="I27" s="15"/>
    </row>
    <row r="28" spans="2:17" ht="30.75" thickBot="1" x14ac:dyDescent="0.3">
      <c r="B28" s="30">
        <v>20</v>
      </c>
      <c r="C28" s="31" t="s">
        <v>454</v>
      </c>
      <c r="D28" s="32">
        <v>1</v>
      </c>
      <c r="E28" s="32">
        <v>0</v>
      </c>
      <c r="F28" s="32">
        <v>0</v>
      </c>
      <c r="G28" s="32">
        <v>0</v>
      </c>
      <c r="H28" s="31" t="s">
        <v>472</v>
      </c>
      <c r="I28" s="15"/>
    </row>
    <row r="29" spans="2:17" ht="30.75" thickBot="1" x14ac:dyDescent="0.3">
      <c r="B29" s="30">
        <v>21</v>
      </c>
      <c r="C29" s="31" t="s">
        <v>455</v>
      </c>
      <c r="D29" s="32">
        <v>4</v>
      </c>
      <c r="E29" s="32">
        <v>0</v>
      </c>
      <c r="F29" s="32">
        <v>1</v>
      </c>
      <c r="G29" s="32">
        <v>0</v>
      </c>
      <c r="H29" s="31" t="s">
        <v>472</v>
      </c>
      <c r="I29" s="15"/>
    </row>
    <row r="30" spans="2:17" ht="26.45" customHeight="1" thickBot="1" x14ac:dyDescent="0.3">
      <c r="B30" s="30">
        <v>22</v>
      </c>
      <c r="C30" s="31" t="s">
        <v>456</v>
      </c>
      <c r="D30" s="32">
        <v>7</v>
      </c>
      <c r="E30" s="32">
        <v>0</v>
      </c>
      <c r="F30" s="32">
        <v>1</v>
      </c>
      <c r="G30" s="32">
        <v>0</v>
      </c>
      <c r="H30" s="31" t="s">
        <v>472</v>
      </c>
      <c r="I30" s="15"/>
    </row>
    <row r="31" spans="2:17" ht="42" customHeight="1" thickBot="1" x14ac:dyDescent="0.3">
      <c r="B31" s="30">
        <v>23</v>
      </c>
      <c r="C31" s="31" t="s">
        <v>457</v>
      </c>
      <c r="D31" s="32">
        <v>1</v>
      </c>
      <c r="E31" s="32">
        <v>0</v>
      </c>
      <c r="F31" s="32">
        <v>0</v>
      </c>
      <c r="G31" s="32">
        <v>0</v>
      </c>
      <c r="H31" s="31" t="s">
        <v>472</v>
      </c>
      <c r="I31" s="15"/>
    </row>
    <row r="32" spans="2:17" ht="37.15" customHeight="1" thickBot="1" x14ac:dyDescent="0.3">
      <c r="B32" s="30">
        <v>24</v>
      </c>
      <c r="C32" s="31" t="s">
        <v>458</v>
      </c>
      <c r="D32" s="32">
        <v>41</v>
      </c>
      <c r="E32" s="32">
        <v>0</v>
      </c>
      <c r="F32" s="32">
        <v>8</v>
      </c>
      <c r="G32" s="32">
        <v>0</v>
      </c>
      <c r="H32" s="31" t="s">
        <v>471</v>
      </c>
      <c r="I32" s="15"/>
    </row>
    <row r="33" spans="2:9" ht="30.75" thickBot="1" x14ac:dyDescent="0.3">
      <c r="B33" s="30">
        <v>25</v>
      </c>
      <c r="C33" s="31" t="s">
        <v>459</v>
      </c>
      <c r="D33" s="32">
        <v>0</v>
      </c>
      <c r="E33" s="32">
        <v>0</v>
      </c>
      <c r="F33" s="32">
        <v>0</v>
      </c>
      <c r="G33" s="32">
        <v>0</v>
      </c>
      <c r="H33" s="31" t="s">
        <v>472</v>
      </c>
      <c r="I33" s="15"/>
    </row>
    <row r="34" spans="2:9" ht="30.75" thickBot="1" x14ac:dyDescent="0.3">
      <c r="B34" s="33">
        <v>26</v>
      </c>
      <c r="C34" s="34" t="s">
        <v>460</v>
      </c>
      <c r="D34" s="35">
        <v>166</v>
      </c>
      <c r="E34" s="35">
        <v>75</v>
      </c>
      <c r="F34" s="35">
        <v>33</v>
      </c>
      <c r="G34" s="35">
        <v>15</v>
      </c>
      <c r="H34" s="34" t="s">
        <v>471</v>
      </c>
      <c r="I34" s="15"/>
    </row>
    <row r="35" spans="2:9" ht="30.75" thickBot="1" x14ac:dyDescent="0.3">
      <c r="B35" s="30">
        <v>27</v>
      </c>
      <c r="C35" s="31" t="s">
        <v>461</v>
      </c>
      <c r="D35" s="32">
        <v>0</v>
      </c>
      <c r="E35" s="32">
        <v>0</v>
      </c>
      <c r="F35" s="32">
        <v>0</v>
      </c>
      <c r="G35" s="32">
        <v>0</v>
      </c>
      <c r="H35" s="31" t="s">
        <v>472</v>
      </c>
      <c r="I35" s="15"/>
    </row>
    <row r="36" spans="2:9" ht="16.5" thickBot="1" x14ac:dyDescent="0.3">
      <c r="B36" s="30">
        <v>28</v>
      </c>
      <c r="C36" s="36" t="s">
        <v>468</v>
      </c>
      <c r="D36" s="32">
        <v>83</v>
      </c>
      <c r="E36" s="32">
        <v>0</v>
      </c>
      <c r="F36" s="32">
        <v>17</v>
      </c>
      <c r="G36" s="32">
        <v>0</v>
      </c>
      <c r="H36" s="31" t="s">
        <v>473</v>
      </c>
      <c r="I36" s="15"/>
    </row>
    <row r="37" spans="2:9" ht="16.5" thickBot="1" x14ac:dyDescent="0.3">
      <c r="B37" s="30">
        <v>29</v>
      </c>
      <c r="C37" s="36" t="s">
        <v>469</v>
      </c>
      <c r="D37" s="32">
        <v>302</v>
      </c>
      <c r="E37" s="32">
        <v>29</v>
      </c>
      <c r="F37" s="32">
        <v>60</v>
      </c>
      <c r="G37" s="32">
        <v>6</v>
      </c>
      <c r="H37" s="31" t="s">
        <v>471</v>
      </c>
      <c r="I37" s="15"/>
    </row>
    <row r="39" spans="2:9" ht="30" x14ac:dyDescent="0.25">
      <c r="C39" s="54" t="s">
        <v>440</v>
      </c>
    </row>
    <row r="43" spans="2:9" ht="16.5" thickBot="1" x14ac:dyDescent="0.3">
      <c r="B43" s="101" t="s">
        <v>487</v>
      </c>
      <c r="C43" s="62"/>
      <c r="D43" s="62"/>
      <c r="E43" s="62"/>
      <c r="F43" s="62"/>
      <c r="G43" s="62"/>
      <c r="H43" s="62"/>
      <c r="I43" s="62"/>
    </row>
    <row r="44" spans="2:9" ht="72" thickBot="1" x14ac:dyDescent="0.3">
      <c r="B44" s="113" t="s">
        <v>488</v>
      </c>
      <c r="C44" s="112" t="s">
        <v>499</v>
      </c>
      <c r="D44" s="112" t="s">
        <v>493</v>
      </c>
      <c r="E44" s="112" t="s">
        <v>494</v>
      </c>
      <c r="F44" s="112" t="s">
        <v>495</v>
      </c>
      <c r="G44" s="112" t="s">
        <v>496</v>
      </c>
      <c r="H44" s="112" t="s">
        <v>497</v>
      </c>
      <c r="I44" s="112" t="s">
        <v>498</v>
      </c>
    </row>
    <row r="45" spans="2:9" ht="16.5" thickBot="1" x14ac:dyDescent="0.3">
      <c r="B45" s="102" t="s">
        <v>490</v>
      </c>
      <c r="C45" s="103">
        <v>6</v>
      </c>
      <c r="D45" s="103">
        <v>4</v>
      </c>
      <c r="E45" s="103" t="s">
        <v>269</v>
      </c>
      <c r="F45" s="103" t="s">
        <v>269</v>
      </c>
      <c r="G45" s="103" t="s">
        <v>269</v>
      </c>
      <c r="H45" s="104">
        <v>10</v>
      </c>
      <c r="I45" s="104">
        <v>8</v>
      </c>
    </row>
    <row r="46" spans="2:9" ht="16.5" thickBot="1" x14ac:dyDescent="0.3">
      <c r="B46" s="102" t="s">
        <v>491</v>
      </c>
      <c r="C46" s="103">
        <v>3</v>
      </c>
      <c r="D46" s="103">
        <v>8</v>
      </c>
      <c r="E46" s="103" t="s">
        <v>269</v>
      </c>
      <c r="F46" s="103" t="s">
        <v>269</v>
      </c>
      <c r="G46" s="103" t="s">
        <v>269</v>
      </c>
      <c r="H46" s="104">
        <v>11</v>
      </c>
      <c r="I46" s="104">
        <v>6</v>
      </c>
    </row>
    <row r="47" spans="2:9" ht="24.6" customHeight="1" thickBot="1" x14ac:dyDescent="0.3">
      <c r="B47" s="102" t="s">
        <v>489</v>
      </c>
      <c r="C47" s="103">
        <v>3</v>
      </c>
      <c r="D47" s="103">
        <v>5</v>
      </c>
      <c r="E47" s="103">
        <v>1</v>
      </c>
      <c r="F47" s="103" t="s">
        <v>269</v>
      </c>
      <c r="G47" s="103" t="s">
        <v>269</v>
      </c>
      <c r="H47" s="104">
        <v>9</v>
      </c>
      <c r="I47" s="104">
        <v>3</v>
      </c>
    </row>
    <row r="48" spans="2:9" ht="16.5" thickBot="1" x14ac:dyDescent="0.3">
      <c r="B48" s="102" t="s">
        <v>492</v>
      </c>
      <c r="C48" s="103">
        <v>3</v>
      </c>
      <c r="D48" s="103">
        <v>5</v>
      </c>
      <c r="E48" s="103" t="s">
        <v>269</v>
      </c>
      <c r="F48" s="103">
        <v>2</v>
      </c>
      <c r="G48" s="103" t="s">
        <v>269</v>
      </c>
      <c r="H48" s="104">
        <v>10</v>
      </c>
      <c r="I48" s="104">
        <v>7</v>
      </c>
    </row>
    <row r="49" spans="2:9" ht="16.5" thickBot="1" x14ac:dyDescent="0.3">
      <c r="B49" s="102" t="s">
        <v>150</v>
      </c>
      <c r="C49" s="104">
        <v>15</v>
      </c>
      <c r="D49" s="104">
        <v>22</v>
      </c>
      <c r="E49" s="104">
        <v>1</v>
      </c>
      <c r="F49" s="104">
        <v>2</v>
      </c>
      <c r="G49" s="104" t="s">
        <v>269</v>
      </c>
      <c r="H49" s="104">
        <v>40</v>
      </c>
      <c r="I49" s="104">
        <v>24</v>
      </c>
    </row>
    <row r="50" spans="2:9" ht="75" x14ac:dyDescent="0.25">
      <c r="B50" s="101"/>
      <c r="C50" s="171" t="s">
        <v>541</v>
      </c>
      <c r="D50" s="62"/>
      <c r="E50" s="62"/>
      <c r="F50" s="62"/>
      <c r="G50" s="62"/>
      <c r="H50" s="62"/>
      <c r="I50" s="62"/>
    </row>
    <row r="51" spans="2:9" x14ac:dyDescent="0.25">
      <c r="B51" s="101"/>
      <c r="C51" s="171"/>
      <c r="D51" s="62"/>
      <c r="E51" s="62"/>
      <c r="F51" s="62"/>
      <c r="G51" s="62"/>
      <c r="H51" s="62"/>
      <c r="I51" s="62"/>
    </row>
    <row r="52" spans="2:9" ht="16.5" thickBot="1" x14ac:dyDescent="0.3">
      <c r="B52" s="101" t="s">
        <v>500</v>
      </c>
      <c r="C52" s="62"/>
      <c r="D52" s="62"/>
      <c r="E52" s="62"/>
      <c r="F52" s="62"/>
      <c r="G52" s="62"/>
      <c r="H52" s="62"/>
      <c r="I52" s="62"/>
    </row>
    <row r="53" spans="2:9" ht="26.45" customHeight="1" thickBot="1" x14ac:dyDescent="0.3">
      <c r="B53" s="114"/>
      <c r="C53" s="479" t="s">
        <v>503</v>
      </c>
      <c r="D53" s="480"/>
      <c r="E53" s="62"/>
      <c r="F53" s="62"/>
      <c r="G53" s="62"/>
      <c r="H53" s="62"/>
      <c r="I53" s="62"/>
    </row>
    <row r="54" spans="2:9" ht="16.5" thickBot="1" x14ac:dyDescent="0.3">
      <c r="B54" s="115" t="s">
        <v>501</v>
      </c>
      <c r="C54" s="116" t="s">
        <v>153</v>
      </c>
      <c r="D54" s="116" t="s">
        <v>154</v>
      </c>
      <c r="E54" s="62"/>
      <c r="F54" s="62"/>
      <c r="G54" s="62"/>
      <c r="H54" s="62"/>
      <c r="I54" s="62"/>
    </row>
    <row r="55" spans="2:9" ht="16.5" thickBot="1" x14ac:dyDescent="0.3">
      <c r="B55" s="105" t="s">
        <v>493</v>
      </c>
      <c r="C55" s="103">
        <v>8</v>
      </c>
      <c r="D55" s="103">
        <v>14</v>
      </c>
      <c r="E55" s="62"/>
      <c r="F55" s="62"/>
      <c r="G55" s="62"/>
      <c r="H55" s="62"/>
      <c r="I55" s="62"/>
    </row>
    <row r="56" spans="2:9" ht="30.75" thickBot="1" x14ac:dyDescent="0.3">
      <c r="B56" s="105" t="s">
        <v>496</v>
      </c>
      <c r="C56" s="103"/>
      <c r="D56" s="103"/>
      <c r="E56" s="62"/>
      <c r="F56" s="62"/>
      <c r="G56" s="62"/>
      <c r="H56" s="62"/>
      <c r="I56" s="62"/>
    </row>
    <row r="57" spans="2:9" ht="16.5" thickBot="1" x14ac:dyDescent="0.3">
      <c r="B57" s="105" t="s">
        <v>499</v>
      </c>
      <c r="C57" s="103">
        <v>14</v>
      </c>
      <c r="D57" s="103">
        <v>1</v>
      </c>
      <c r="E57" s="62"/>
      <c r="F57" s="62"/>
      <c r="G57" s="62"/>
      <c r="H57" s="62"/>
      <c r="I57" s="62"/>
    </row>
    <row r="58" spans="2:9" ht="16.5" thickBot="1" x14ac:dyDescent="0.3">
      <c r="B58" s="105" t="s">
        <v>495</v>
      </c>
      <c r="C58" s="103">
        <v>1</v>
      </c>
      <c r="D58" s="103">
        <v>1</v>
      </c>
      <c r="E58" s="62"/>
      <c r="F58" s="62"/>
      <c r="G58" s="62"/>
      <c r="H58" s="62"/>
      <c r="I58" s="62"/>
    </row>
    <row r="59" spans="2:9" ht="45.75" thickBot="1" x14ac:dyDescent="0.3">
      <c r="B59" s="105" t="s">
        <v>502</v>
      </c>
      <c r="C59" s="103">
        <v>1</v>
      </c>
      <c r="D59" s="103" t="s">
        <v>269</v>
      </c>
      <c r="E59" s="62"/>
      <c r="F59" s="62"/>
      <c r="G59" s="62"/>
      <c r="H59" s="62"/>
      <c r="I59" s="62"/>
    </row>
    <row r="60" spans="2:9" ht="16.5" thickBot="1" x14ac:dyDescent="0.3">
      <c r="B60" s="102" t="s">
        <v>150</v>
      </c>
      <c r="C60" s="104">
        <v>24</v>
      </c>
      <c r="D60" s="104">
        <v>16</v>
      </c>
      <c r="E60" s="62"/>
      <c r="F60" s="62"/>
      <c r="G60" s="62"/>
      <c r="H60" s="62"/>
      <c r="I60" s="62"/>
    </row>
    <row r="61" spans="2:9" ht="75" x14ac:dyDescent="0.25">
      <c r="B61" s="101"/>
      <c r="C61" s="171" t="s">
        <v>541</v>
      </c>
      <c r="D61" s="62"/>
      <c r="E61" s="62"/>
      <c r="F61" s="62"/>
      <c r="G61" s="62"/>
      <c r="H61" s="62"/>
      <c r="I61" s="62"/>
    </row>
    <row r="62" spans="2:9" x14ac:dyDescent="0.25">
      <c r="B62" s="101"/>
      <c r="C62" s="171"/>
      <c r="D62" s="62"/>
      <c r="E62" s="62"/>
      <c r="F62" s="62"/>
      <c r="G62" s="62"/>
      <c r="H62" s="62"/>
      <c r="I62" s="62"/>
    </row>
    <row r="63" spans="2:9" ht="16.5" thickBot="1" x14ac:dyDescent="0.3">
      <c r="B63" s="101" t="s">
        <v>504</v>
      </c>
      <c r="C63" s="62"/>
      <c r="D63" s="62"/>
      <c r="E63" s="62"/>
      <c r="F63" s="62"/>
      <c r="G63" s="62"/>
      <c r="H63" s="62"/>
      <c r="I63" s="62"/>
    </row>
    <row r="64" spans="2:9" ht="16.5" thickBot="1" x14ac:dyDescent="0.3">
      <c r="B64" s="114" t="s">
        <v>505</v>
      </c>
      <c r="C64" s="479" t="s">
        <v>503</v>
      </c>
      <c r="D64" s="480"/>
      <c r="E64" s="62"/>
      <c r="F64" s="62"/>
      <c r="G64" s="62"/>
      <c r="H64" s="62"/>
      <c r="I64" s="62"/>
    </row>
    <row r="65" spans="2:9" ht="16.5" thickBot="1" x14ac:dyDescent="0.3">
      <c r="B65" s="115"/>
      <c r="C65" s="116" t="s">
        <v>153</v>
      </c>
      <c r="D65" s="116" t="s">
        <v>506</v>
      </c>
      <c r="E65" s="62"/>
      <c r="F65" s="62"/>
      <c r="G65" s="62"/>
      <c r="H65" s="62"/>
      <c r="I65" s="62"/>
    </row>
    <row r="66" spans="2:9" ht="16.5" thickBot="1" x14ac:dyDescent="0.3">
      <c r="B66" s="105" t="s">
        <v>507</v>
      </c>
      <c r="C66" s="104" t="s">
        <v>269</v>
      </c>
      <c r="D66" s="104">
        <v>1</v>
      </c>
      <c r="E66" s="62"/>
      <c r="F66" s="62"/>
      <c r="G66" s="62"/>
      <c r="H66" s="62"/>
      <c r="I66" s="62"/>
    </row>
    <row r="67" spans="2:9" ht="16.5" thickBot="1" x14ac:dyDescent="0.3">
      <c r="B67" s="105" t="s">
        <v>508</v>
      </c>
      <c r="C67" s="103">
        <v>2</v>
      </c>
      <c r="D67" s="103">
        <v>1</v>
      </c>
      <c r="E67" s="62"/>
      <c r="F67" s="62"/>
      <c r="G67" s="62"/>
      <c r="H67" s="62"/>
      <c r="I67" s="62"/>
    </row>
    <row r="68" spans="2:9" ht="28.15" customHeight="1" thickBot="1" x14ac:dyDescent="0.3">
      <c r="B68" s="105" t="s">
        <v>509</v>
      </c>
      <c r="C68" s="103" t="s">
        <v>269</v>
      </c>
      <c r="D68" s="103">
        <v>3</v>
      </c>
      <c r="E68" s="62"/>
      <c r="F68" s="62"/>
      <c r="G68" s="62"/>
      <c r="H68" s="62"/>
      <c r="I68" s="62"/>
    </row>
    <row r="69" spans="2:9" ht="28.15" customHeight="1" thickBot="1" x14ac:dyDescent="0.3">
      <c r="B69" s="105" t="s">
        <v>510</v>
      </c>
      <c r="C69" s="103">
        <v>4</v>
      </c>
      <c r="D69" s="103">
        <v>4</v>
      </c>
      <c r="E69" s="62"/>
      <c r="F69" s="62"/>
      <c r="G69" s="62"/>
      <c r="H69" s="62"/>
      <c r="I69" s="62"/>
    </row>
    <row r="70" spans="2:9" ht="28.15" customHeight="1" thickBot="1" x14ac:dyDescent="0.3">
      <c r="B70" s="105" t="s">
        <v>511</v>
      </c>
      <c r="C70" s="103">
        <v>6</v>
      </c>
      <c r="D70" s="103">
        <v>3</v>
      </c>
      <c r="E70" s="62"/>
      <c r="F70" s="62"/>
      <c r="G70" s="62"/>
      <c r="H70" s="62"/>
      <c r="I70" s="62"/>
    </row>
    <row r="71" spans="2:9" ht="28.15" customHeight="1" thickBot="1" x14ac:dyDescent="0.3">
      <c r="B71" s="105" t="s">
        <v>512</v>
      </c>
      <c r="C71" s="103">
        <v>6</v>
      </c>
      <c r="D71" s="103">
        <v>4</v>
      </c>
      <c r="E71" s="62"/>
      <c r="F71" s="62"/>
      <c r="G71" s="62"/>
      <c r="H71" s="62"/>
      <c r="I71" s="62"/>
    </row>
    <row r="72" spans="2:9" ht="16.5" thickBot="1" x14ac:dyDescent="0.3">
      <c r="B72" s="105" t="s">
        <v>513</v>
      </c>
      <c r="C72" s="103">
        <v>6</v>
      </c>
      <c r="D72" s="103" t="s">
        <v>269</v>
      </c>
      <c r="E72" s="62"/>
      <c r="F72" s="62"/>
      <c r="G72" s="62"/>
      <c r="H72" s="62"/>
      <c r="I72" s="62"/>
    </row>
    <row r="73" spans="2:9" ht="16.5" thickBot="1" x14ac:dyDescent="0.3">
      <c r="B73" s="102" t="s">
        <v>150</v>
      </c>
      <c r="C73" s="104">
        <v>24</v>
      </c>
      <c r="D73" s="104">
        <v>16</v>
      </c>
      <c r="E73" s="62"/>
      <c r="F73" s="62"/>
      <c r="G73" s="62"/>
      <c r="H73" s="62"/>
      <c r="I73" s="62"/>
    </row>
    <row r="74" spans="2:9" ht="75" x14ac:dyDescent="0.25">
      <c r="B74" s="101"/>
      <c r="C74" s="171" t="s">
        <v>541</v>
      </c>
      <c r="D74" s="62"/>
      <c r="E74" s="62"/>
      <c r="F74" s="62"/>
      <c r="G74" s="62"/>
      <c r="H74" s="62"/>
      <c r="I74" s="62"/>
    </row>
    <row r="75" spans="2:9" x14ac:dyDescent="0.25">
      <c r="B75" s="101"/>
      <c r="C75" s="62"/>
      <c r="D75" s="62"/>
      <c r="E75" s="62"/>
      <c r="F75" s="62"/>
      <c r="G75" s="62"/>
      <c r="H75" s="62"/>
      <c r="I75" s="62"/>
    </row>
    <row r="76" spans="2:9" x14ac:dyDescent="0.25">
      <c r="B76" s="101" t="s">
        <v>517</v>
      </c>
      <c r="C76" s="62"/>
      <c r="D76" s="62"/>
      <c r="E76" s="62"/>
      <c r="F76" s="62"/>
      <c r="G76" s="62"/>
      <c r="H76" s="62"/>
      <c r="I76" s="62"/>
    </row>
    <row r="77" spans="2:9" ht="16.5" thickBot="1" x14ac:dyDescent="0.3">
      <c r="B77" s="101"/>
      <c r="C77" s="62"/>
      <c r="D77" s="62"/>
      <c r="E77" s="62"/>
      <c r="F77" s="62"/>
      <c r="G77" s="62"/>
      <c r="H77" s="62"/>
      <c r="I77" s="62"/>
    </row>
    <row r="78" spans="2:9" ht="60.75" thickBot="1" x14ac:dyDescent="0.3">
      <c r="B78" s="110" t="s">
        <v>488</v>
      </c>
      <c r="C78" s="111" t="s">
        <v>499</v>
      </c>
      <c r="D78" s="111" t="s">
        <v>493</v>
      </c>
      <c r="E78" s="111" t="s">
        <v>494</v>
      </c>
      <c r="F78" s="111" t="s">
        <v>495</v>
      </c>
      <c r="G78" s="111" t="s">
        <v>496</v>
      </c>
      <c r="H78" s="112" t="s">
        <v>497</v>
      </c>
      <c r="I78" s="112" t="s">
        <v>498</v>
      </c>
    </row>
    <row r="79" spans="2:9" ht="16.5" thickBot="1" x14ac:dyDescent="0.3">
      <c r="B79" s="102" t="s">
        <v>490</v>
      </c>
      <c r="C79" s="103">
        <v>5</v>
      </c>
      <c r="D79" s="103">
        <v>4</v>
      </c>
      <c r="E79" s="103">
        <v>2</v>
      </c>
      <c r="F79" s="103" t="s">
        <v>269</v>
      </c>
      <c r="G79" s="103" t="s">
        <v>269</v>
      </c>
      <c r="H79" s="104">
        <v>11</v>
      </c>
      <c r="I79" s="104">
        <v>8</v>
      </c>
    </row>
    <row r="80" spans="2:9" ht="16.5" thickBot="1" x14ac:dyDescent="0.3">
      <c r="B80" s="102" t="s">
        <v>491</v>
      </c>
      <c r="C80" s="103">
        <v>5</v>
      </c>
      <c r="D80" s="103">
        <v>5</v>
      </c>
      <c r="E80" s="103">
        <v>1</v>
      </c>
      <c r="F80" s="103" t="s">
        <v>269</v>
      </c>
      <c r="G80" s="103" t="s">
        <v>269</v>
      </c>
      <c r="H80" s="104">
        <v>11</v>
      </c>
      <c r="I80" s="104">
        <v>6</v>
      </c>
    </row>
    <row r="81" spans="2:9" ht="16.5" thickBot="1" x14ac:dyDescent="0.3">
      <c r="B81" s="102" t="s">
        <v>489</v>
      </c>
      <c r="C81" s="103">
        <v>2</v>
      </c>
      <c r="D81" s="103">
        <v>5</v>
      </c>
      <c r="E81" s="103" t="s">
        <v>269</v>
      </c>
      <c r="F81" s="103" t="s">
        <v>269</v>
      </c>
      <c r="G81" s="103" t="s">
        <v>269</v>
      </c>
      <c r="H81" s="104">
        <v>7</v>
      </c>
      <c r="I81" s="104">
        <v>5</v>
      </c>
    </row>
    <row r="82" spans="2:9" ht="16.5" thickBot="1" x14ac:dyDescent="0.3">
      <c r="B82" s="102" t="s">
        <v>492</v>
      </c>
      <c r="C82" s="103">
        <v>1</v>
      </c>
      <c r="D82" s="103">
        <v>5</v>
      </c>
      <c r="E82" s="103" t="s">
        <v>269</v>
      </c>
      <c r="F82" s="103">
        <v>1</v>
      </c>
      <c r="G82" s="103" t="s">
        <v>269</v>
      </c>
      <c r="H82" s="104">
        <v>7</v>
      </c>
      <c r="I82" s="104">
        <v>2</v>
      </c>
    </row>
    <row r="83" spans="2:9" ht="16.5" thickBot="1" x14ac:dyDescent="0.3">
      <c r="B83" s="102" t="s">
        <v>150</v>
      </c>
      <c r="C83" s="104">
        <v>13</v>
      </c>
      <c r="D83" s="104">
        <v>19</v>
      </c>
      <c r="E83" s="104">
        <v>3</v>
      </c>
      <c r="F83" s="104">
        <v>1</v>
      </c>
      <c r="G83" s="104" t="s">
        <v>269</v>
      </c>
      <c r="H83" s="104">
        <v>36</v>
      </c>
      <c r="I83" s="104">
        <v>21</v>
      </c>
    </row>
    <row r="84" spans="2:9" ht="75" x14ac:dyDescent="0.25">
      <c r="B84" s="101"/>
      <c r="C84" s="171" t="s">
        <v>541</v>
      </c>
      <c r="D84" s="62"/>
      <c r="E84" s="62"/>
      <c r="F84" s="62"/>
      <c r="G84" s="62"/>
      <c r="H84" s="62"/>
      <c r="I84" s="62"/>
    </row>
    <row r="85" spans="2:9" x14ac:dyDescent="0.25">
      <c r="B85" s="101"/>
      <c r="C85" s="62"/>
      <c r="D85" s="62"/>
      <c r="E85" s="62"/>
      <c r="F85" s="62"/>
      <c r="G85" s="62"/>
      <c r="H85" s="62"/>
      <c r="I85" s="62"/>
    </row>
    <row r="86" spans="2:9" ht="16.5" thickBot="1" x14ac:dyDescent="0.3">
      <c r="B86" s="101" t="s">
        <v>500</v>
      </c>
      <c r="C86" s="62"/>
      <c r="D86" s="62"/>
      <c r="E86" s="62"/>
      <c r="F86" s="62"/>
      <c r="G86" s="62"/>
      <c r="H86" s="62"/>
      <c r="I86" s="62"/>
    </row>
    <row r="87" spans="2:9" ht="16.5" thickBot="1" x14ac:dyDescent="0.3">
      <c r="B87" s="114"/>
      <c r="C87" s="479" t="s">
        <v>503</v>
      </c>
      <c r="D87" s="480"/>
      <c r="E87" s="62"/>
      <c r="F87" s="62"/>
      <c r="G87" s="62"/>
      <c r="H87" s="62"/>
      <c r="I87" s="62"/>
    </row>
    <row r="88" spans="2:9" ht="28.15" customHeight="1" thickBot="1" x14ac:dyDescent="0.3">
      <c r="B88" s="115" t="s">
        <v>501</v>
      </c>
      <c r="C88" s="116" t="s">
        <v>153</v>
      </c>
      <c r="D88" s="116" t="s">
        <v>506</v>
      </c>
      <c r="E88" s="62"/>
      <c r="F88" s="62"/>
      <c r="G88" s="62"/>
      <c r="H88" s="62"/>
      <c r="I88" s="62"/>
    </row>
    <row r="89" spans="2:9" ht="16.5" thickBot="1" x14ac:dyDescent="0.3">
      <c r="B89" s="105" t="s">
        <v>493</v>
      </c>
      <c r="C89" s="103">
        <v>10</v>
      </c>
      <c r="D89" s="103">
        <v>8</v>
      </c>
      <c r="E89" s="62"/>
      <c r="F89" s="62"/>
      <c r="G89" s="62"/>
      <c r="H89" s="62"/>
      <c r="I89" s="62"/>
    </row>
    <row r="90" spans="2:9" ht="42" customHeight="1" thickBot="1" x14ac:dyDescent="0.3">
      <c r="B90" s="105" t="s">
        <v>496</v>
      </c>
      <c r="C90" s="103" t="s">
        <v>269</v>
      </c>
      <c r="D90" s="103" t="s">
        <v>269</v>
      </c>
      <c r="E90" s="62"/>
      <c r="F90" s="62"/>
      <c r="G90" s="62"/>
      <c r="H90" s="62"/>
      <c r="I90" s="62"/>
    </row>
    <row r="91" spans="2:9" ht="16.5" thickBot="1" x14ac:dyDescent="0.3">
      <c r="B91" s="105" t="s">
        <v>499</v>
      </c>
      <c r="C91" s="103">
        <v>11</v>
      </c>
      <c r="D91" s="103">
        <v>2</v>
      </c>
      <c r="E91" s="62"/>
      <c r="F91" s="62"/>
      <c r="G91" s="62"/>
      <c r="H91" s="62"/>
      <c r="I91" s="62"/>
    </row>
    <row r="92" spans="2:9" ht="28.15" customHeight="1" thickBot="1" x14ac:dyDescent="0.3">
      <c r="B92" s="105" t="s">
        <v>495</v>
      </c>
      <c r="C92" s="103">
        <v>1</v>
      </c>
      <c r="D92" s="103" t="s">
        <v>269</v>
      </c>
      <c r="E92" s="62"/>
      <c r="F92" s="62"/>
      <c r="G92" s="62"/>
      <c r="H92" s="62"/>
      <c r="I92" s="62"/>
    </row>
    <row r="93" spans="2:9" ht="69.599999999999994" customHeight="1" thickBot="1" x14ac:dyDescent="0.3">
      <c r="B93" s="105" t="s">
        <v>502</v>
      </c>
      <c r="C93" s="103">
        <v>3</v>
      </c>
      <c r="D93" s="103" t="s">
        <v>269</v>
      </c>
      <c r="E93" s="62"/>
      <c r="F93" s="62"/>
      <c r="G93" s="62"/>
      <c r="H93" s="62"/>
      <c r="I93" s="62"/>
    </row>
    <row r="94" spans="2:9" ht="16.5" thickBot="1" x14ac:dyDescent="0.3">
      <c r="B94" s="102" t="s">
        <v>150</v>
      </c>
      <c r="C94" s="104">
        <v>25</v>
      </c>
      <c r="D94" s="104">
        <v>11</v>
      </c>
      <c r="E94" s="62"/>
      <c r="F94" s="62"/>
      <c r="G94" s="62"/>
      <c r="H94" s="62"/>
      <c r="I94" s="62"/>
    </row>
    <row r="95" spans="2:9" ht="75" x14ac:dyDescent="0.25">
      <c r="B95" s="101"/>
      <c r="C95" s="171" t="s">
        <v>541</v>
      </c>
      <c r="D95" s="62"/>
      <c r="E95" s="62"/>
      <c r="F95" s="62"/>
      <c r="G95" s="62"/>
      <c r="H95" s="101"/>
      <c r="I95" s="62"/>
    </row>
    <row r="96" spans="2:9" x14ac:dyDescent="0.25">
      <c r="B96" s="101"/>
      <c r="C96" s="171"/>
      <c r="D96" s="62"/>
      <c r="E96" s="62"/>
      <c r="F96" s="62"/>
      <c r="G96" s="62"/>
      <c r="H96" s="101"/>
      <c r="I96" s="62"/>
    </row>
    <row r="97" spans="2:9" ht="16.5" thickBot="1" x14ac:dyDescent="0.3">
      <c r="B97" s="101" t="s">
        <v>504</v>
      </c>
      <c r="C97" s="62"/>
      <c r="D97" s="62"/>
      <c r="E97" s="62"/>
      <c r="F97" s="62"/>
      <c r="G97" s="62"/>
      <c r="H97" s="107"/>
      <c r="I97" s="62"/>
    </row>
    <row r="98" spans="2:9" ht="16.5" thickBot="1" x14ac:dyDescent="0.3">
      <c r="B98" s="114" t="s">
        <v>505</v>
      </c>
      <c r="C98" s="479" t="s">
        <v>503</v>
      </c>
      <c r="D98" s="480"/>
      <c r="E98" s="62"/>
      <c r="F98" s="62"/>
      <c r="G98" s="62"/>
      <c r="H98" s="107"/>
      <c r="I98" s="62"/>
    </row>
    <row r="99" spans="2:9" ht="16.5" thickBot="1" x14ac:dyDescent="0.3">
      <c r="B99" s="115"/>
      <c r="C99" s="116" t="s">
        <v>153</v>
      </c>
      <c r="D99" s="116" t="s">
        <v>506</v>
      </c>
      <c r="E99" s="62"/>
      <c r="F99" s="62"/>
      <c r="G99" s="62"/>
      <c r="H99" s="108"/>
      <c r="I99" s="62"/>
    </row>
    <row r="100" spans="2:9" ht="16.5" thickBot="1" x14ac:dyDescent="0.3">
      <c r="B100" s="105" t="s">
        <v>508</v>
      </c>
      <c r="C100" s="103" t="s">
        <v>269</v>
      </c>
      <c r="D100" s="103">
        <v>1</v>
      </c>
      <c r="E100" s="62"/>
      <c r="F100" s="62"/>
      <c r="G100" s="62"/>
      <c r="H100" s="108"/>
      <c r="I100" s="62"/>
    </row>
    <row r="101" spans="2:9" ht="16.5" thickBot="1" x14ac:dyDescent="0.3">
      <c r="B101" s="105" t="s">
        <v>509</v>
      </c>
      <c r="C101" s="103">
        <v>8</v>
      </c>
      <c r="D101" s="103">
        <v>2</v>
      </c>
      <c r="E101" s="62"/>
      <c r="F101" s="62"/>
      <c r="G101" s="62"/>
      <c r="H101" s="108"/>
      <c r="I101" s="62"/>
    </row>
    <row r="102" spans="2:9" ht="16.5" thickBot="1" x14ac:dyDescent="0.3">
      <c r="B102" s="105" t="s">
        <v>510</v>
      </c>
      <c r="C102" s="103">
        <v>2</v>
      </c>
      <c r="D102" s="103">
        <v>4</v>
      </c>
      <c r="E102" s="62"/>
      <c r="F102" s="62"/>
      <c r="G102" s="62"/>
      <c r="H102" s="108"/>
      <c r="I102" s="62"/>
    </row>
    <row r="103" spans="2:9" ht="16.5" thickBot="1" x14ac:dyDescent="0.3">
      <c r="B103" s="105" t="s">
        <v>511</v>
      </c>
      <c r="C103" s="103">
        <v>5</v>
      </c>
      <c r="D103" s="103">
        <v>1</v>
      </c>
      <c r="E103" s="62"/>
      <c r="F103" s="62"/>
      <c r="G103" s="62"/>
      <c r="H103" s="108"/>
      <c r="I103" s="62"/>
    </row>
    <row r="104" spans="2:9" ht="16.5" thickBot="1" x14ac:dyDescent="0.3">
      <c r="B104" s="105" t="s">
        <v>512</v>
      </c>
      <c r="C104" s="103">
        <v>4</v>
      </c>
      <c r="D104" s="103">
        <v>3</v>
      </c>
      <c r="E104" s="62"/>
      <c r="F104" s="62"/>
      <c r="G104" s="62"/>
      <c r="H104" s="108"/>
      <c r="I104" s="62"/>
    </row>
    <row r="105" spans="2:9" ht="16.5" thickBot="1" x14ac:dyDescent="0.3">
      <c r="B105" s="105" t="s">
        <v>513</v>
      </c>
      <c r="C105" s="103">
        <v>6</v>
      </c>
      <c r="D105" s="103">
        <v>0</v>
      </c>
      <c r="E105" s="62"/>
      <c r="F105" s="62"/>
      <c r="G105" s="62"/>
      <c r="H105" s="108"/>
      <c r="I105" s="62"/>
    </row>
    <row r="106" spans="2:9" ht="16.5" thickBot="1" x14ac:dyDescent="0.3">
      <c r="B106" s="102" t="s">
        <v>150</v>
      </c>
      <c r="C106" s="104">
        <v>25</v>
      </c>
      <c r="D106" s="104">
        <v>11</v>
      </c>
      <c r="E106" s="62"/>
      <c r="F106" s="62"/>
      <c r="G106" s="62"/>
      <c r="H106" s="107"/>
      <c r="I106" s="62"/>
    </row>
    <row r="107" spans="2:9" ht="75" x14ac:dyDescent="0.25">
      <c r="B107" s="101"/>
      <c r="C107" s="171" t="s">
        <v>541</v>
      </c>
      <c r="D107" s="62"/>
      <c r="E107" s="62"/>
      <c r="F107" s="62"/>
      <c r="G107" s="62"/>
      <c r="H107" s="62"/>
      <c r="I107" s="62"/>
    </row>
    <row r="108" spans="2:9" x14ac:dyDescent="0.25">
      <c r="B108" s="101"/>
      <c r="C108" s="171"/>
      <c r="D108" s="62"/>
      <c r="E108" s="62"/>
      <c r="F108" s="62"/>
      <c r="G108" s="62"/>
      <c r="H108" s="62"/>
      <c r="I108" s="62"/>
    </row>
    <row r="109" spans="2:9" ht="16.5" thickBot="1" x14ac:dyDescent="0.3">
      <c r="B109" s="101" t="s">
        <v>518</v>
      </c>
      <c r="C109" s="62"/>
      <c r="D109" s="62"/>
      <c r="E109" s="62"/>
      <c r="F109" s="62"/>
      <c r="G109" s="62"/>
      <c r="H109" s="62"/>
      <c r="I109" s="62"/>
    </row>
    <row r="110" spans="2:9" ht="60.75" thickBot="1" x14ac:dyDescent="0.3">
      <c r="B110" s="110" t="s">
        <v>488</v>
      </c>
      <c r="C110" s="111" t="s">
        <v>499</v>
      </c>
      <c r="D110" s="111" t="s">
        <v>493</v>
      </c>
      <c r="E110" s="111" t="s">
        <v>494</v>
      </c>
      <c r="F110" s="111" t="s">
        <v>495</v>
      </c>
      <c r="G110" s="111" t="s">
        <v>496</v>
      </c>
      <c r="H110" s="112" t="s">
        <v>497</v>
      </c>
      <c r="I110" s="112" t="s">
        <v>498</v>
      </c>
    </row>
    <row r="111" spans="2:9" ht="16.5" thickBot="1" x14ac:dyDescent="0.3">
      <c r="B111" s="102" t="s">
        <v>490</v>
      </c>
      <c r="C111" s="103">
        <v>1</v>
      </c>
      <c r="D111" s="103">
        <v>3</v>
      </c>
      <c r="E111" s="103">
        <v>1</v>
      </c>
      <c r="F111" s="103">
        <v>1</v>
      </c>
      <c r="G111" s="103" t="s">
        <v>269</v>
      </c>
      <c r="H111" s="104">
        <v>6</v>
      </c>
      <c r="I111" s="104">
        <v>4</v>
      </c>
    </row>
    <row r="112" spans="2:9" ht="16.5" thickBot="1" x14ac:dyDescent="0.3">
      <c r="B112" s="102" t="s">
        <v>491</v>
      </c>
      <c r="C112" s="103">
        <v>1</v>
      </c>
      <c r="D112" s="103">
        <v>3</v>
      </c>
      <c r="E112" s="103" t="s">
        <v>269</v>
      </c>
      <c r="F112" s="103">
        <v>2</v>
      </c>
      <c r="G112" s="103">
        <v>1</v>
      </c>
      <c r="H112" s="104">
        <v>7</v>
      </c>
      <c r="I112" s="104">
        <v>5</v>
      </c>
    </row>
    <row r="113" spans="2:9" ht="16.5" thickBot="1" x14ac:dyDescent="0.3">
      <c r="B113" s="102" t="s">
        <v>489</v>
      </c>
      <c r="C113" s="103">
        <v>2</v>
      </c>
      <c r="D113" s="103">
        <v>3</v>
      </c>
      <c r="E113" s="103" t="s">
        <v>269</v>
      </c>
      <c r="F113" s="103" t="s">
        <v>269</v>
      </c>
      <c r="G113" s="103" t="s">
        <v>269</v>
      </c>
      <c r="H113" s="104">
        <v>5</v>
      </c>
      <c r="I113" s="104">
        <v>4</v>
      </c>
    </row>
    <row r="114" spans="2:9" ht="16.5" thickBot="1" x14ac:dyDescent="0.3">
      <c r="B114" s="102" t="s">
        <v>492</v>
      </c>
      <c r="C114" s="103" t="s">
        <v>269</v>
      </c>
      <c r="D114" s="103">
        <v>5</v>
      </c>
      <c r="E114" s="103" t="s">
        <v>269</v>
      </c>
      <c r="F114" s="103" t="s">
        <v>269</v>
      </c>
      <c r="G114" s="103" t="s">
        <v>269</v>
      </c>
      <c r="H114" s="104">
        <v>5</v>
      </c>
      <c r="I114" s="104">
        <v>4</v>
      </c>
    </row>
    <row r="115" spans="2:9" ht="16.5" thickBot="1" x14ac:dyDescent="0.3">
      <c r="B115" s="102" t="s">
        <v>150</v>
      </c>
      <c r="C115" s="104">
        <v>4</v>
      </c>
      <c r="D115" s="104">
        <v>14</v>
      </c>
      <c r="E115" s="104">
        <v>1</v>
      </c>
      <c r="F115" s="104">
        <v>3</v>
      </c>
      <c r="G115" s="104">
        <v>1</v>
      </c>
      <c r="H115" s="104">
        <v>23</v>
      </c>
      <c r="I115" s="104">
        <v>16</v>
      </c>
    </row>
    <row r="116" spans="2:9" ht="75" x14ac:dyDescent="0.25">
      <c r="B116" s="101"/>
      <c r="C116" s="171" t="s">
        <v>541</v>
      </c>
      <c r="D116" s="62"/>
      <c r="E116" s="62"/>
      <c r="F116" s="62"/>
      <c r="G116" s="62"/>
      <c r="H116" s="62"/>
      <c r="I116" s="62"/>
    </row>
    <row r="117" spans="2:9" x14ac:dyDescent="0.25">
      <c r="B117" s="101"/>
      <c r="C117" s="171"/>
      <c r="D117" s="62"/>
      <c r="E117" s="62"/>
      <c r="F117" s="62"/>
      <c r="G117" s="62"/>
      <c r="H117" s="62"/>
      <c r="I117" s="62"/>
    </row>
    <row r="118" spans="2:9" ht="16.5" thickBot="1" x14ac:dyDescent="0.3">
      <c r="B118" s="101" t="s">
        <v>500</v>
      </c>
      <c r="C118" s="62"/>
      <c r="D118" s="62"/>
      <c r="E118" s="62"/>
      <c r="F118" s="62"/>
      <c r="G118" s="62"/>
      <c r="H118" s="62"/>
      <c r="I118" s="62"/>
    </row>
    <row r="119" spans="2:9" ht="16.5" thickBot="1" x14ac:dyDescent="0.3">
      <c r="B119" s="114"/>
      <c r="C119" s="479" t="s">
        <v>503</v>
      </c>
      <c r="D119" s="480"/>
      <c r="E119" s="62"/>
      <c r="F119" s="62"/>
      <c r="G119" s="62"/>
      <c r="H119" s="62"/>
      <c r="I119" s="62"/>
    </row>
    <row r="120" spans="2:9" ht="16.5" thickBot="1" x14ac:dyDescent="0.3">
      <c r="B120" s="115" t="s">
        <v>501</v>
      </c>
      <c r="C120" s="116" t="s">
        <v>153</v>
      </c>
      <c r="D120" s="116" t="s">
        <v>506</v>
      </c>
      <c r="E120" s="62"/>
      <c r="F120" s="62"/>
      <c r="G120" s="62"/>
      <c r="H120" s="62"/>
      <c r="I120" s="62"/>
    </row>
    <row r="121" spans="2:9" ht="16.5" thickBot="1" x14ac:dyDescent="0.3">
      <c r="B121" s="105" t="s">
        <v>493</v>
      </c>
      <c r="C121" s="103">
        <v>11</v>
      </c>
      <c r="D121" s="103">
        <v>3</v>
      </c>
      <c r="E121" s="62"/>
      <c r="F121" s="62"/>
      <c r="G121" s="62"/>
      <c r="H121" s="62"/>
      <c r="I121" s="62"/>
    </row>
    <row r="122" spans="2:9" ht="30.75" thickBot="1" x14ac:dyDescent="0.3">
      <c r="B122" s="105" t="s">
        <v>496</v>
      </c>
      <c r="C122" s="103">
        <v>16</v>
      </c>
      <c r="D122" s="103" t="s">
        <v>269</v>
      </c>
      <c r="E122" s="62"/>
      <c r="F122" s="62"/>
      <c r="G122" s="62"/>
      <c r="H122" s="62"/>
      <c r="I122" s="62"/>
    </row>
    <row r="123" spans="2:9" ht="16.5" thickBot="1" x14ac:dyDescent="0.3">
      <c r="B123" s="105" t="s">
        <v>499</v>
      </c>
      <c r="C123" s="103">
        <v>3</v>
      </c>
      <c r="D123" s="103">
        <v>1</v>
      </c>
      <c r="E123" s="62"/>
      <c r="F123" s="62"/>
      <c r="G123" s="62"/>
      <c r="H123" s="62"/>
      <c r="I123" s="62"/>
    </row>
    <row r="124" spans="2:9" ht="16.5" thickBot="1" x14ac:dyDescent="0.3">
      <c r="B124" s="105" t="s">
        <v>495</v>
      </c>
      <c r="C124" s="103">
        <v>3</v>
      </c>
      <c r="D124" s="103">
        <v>1</v>
      </c>
      <c r="E124" s="62"/>
      <c r="F124" s="62"/>
      <c r="G124" s="62"/>
      <c r="H124" s="62"/>
      <c r="I124" s="62"/>
    </row>
    <row r="125" spans="2:9" ht="45.75" thickBot="1" x14ac:dyDescent="0.3">
      <c r="B125" s="105" t="s">
        <v>502</v>
      </c>
      <c r="C125" s="103" t="s">
        <v>269</v>
      </c>
      <c r="D125" s="103">
        <v>1</v>
      </c>
      <c r="E125" s="62"/>
      <c r="F125" s="62"/>
      <c r="G125" s="62"/>
      <c r="H125" s="62"/>
      <c r="I125" s="62"/>
    </row>
    <row r="126" spans="2:9" ht="16.5" thickBot="1" x14ac:dyDescent="0.3">
      <c r="B126" s="102" t="s">
        <v>150</v>
      </c>
      <c r="C126" s="104">
        <v>33</v>
      </c>
      <c r="D126" s="104">
        <v>6</v>
      </c>
      <c r="E126" s="62"/>
      <c r="F126" s="62"/>
      <c r="G126" s="62"/>
      <c r="H126" s="62"/>
      <c r="I126" s="62"/>
    </row>
    <row r="127" spans="2:9" ht="75" x14ac:dyDescent="0.25">
      <c r="B127" s="106"/>
      <c r="C127" s="171" t="s">
        <v>541</v>
      </c>
      <c r="D127" s="62"/>
      <c r="E127" s="62"/>
      <c r="F127" s="62"/>
      <c r="G127" s="62"/>
      <c r="H127" s="62"/>
      <c r="I127" s="62"/>
    </row>
    <row r="128" spans="2:9" x14ac:dyDescent="0.25">
      <c r="B128" s="106"/>
      <c r="C128" s="171"/>
      <c r="D128" s="62"/>
      <c r="E128" s="62"/>
      <c r="F128" s="62"/>
      <c r="G128" s="62"/>
      <c r="H128" s="62"/>
      <c r="I128" s="62"/>
    </row>
    <row r="129" spans="2:9" ht="16.5" thickBot="1" x14ac:dyDescent="0.3">
      <c r="B129" s="101" t="s">
        <v>514</v>
      </c>
      <c r="C129" s="62"/>
      <c r="D129" s="62"/>
      <c r="E129" s="62"/>
      <c r="F129" s="62"/>
      <c r="G129" s="62"/>
      <c r="H129" s="62"/>
      <c r="I129" s="62"/>
    </row>
    <row r="130" spans="2:9" ht="16.5" thickBot="1" x14ac:dyDescent="0.3">
      <c r="B130" s="114" t="s">
        <v>515</v>
      </c>
      <c r="C130" s="479" t="s">
        <v>503</v>
      </c>
      <c r="D130" s="480"/>
      <c r="E130" s="62"/>
      <c r="F130" s="62"/>
      <c r="G130" s="62"/>
      <c r="H130" s="62"/>
      <c r="I130" s="62"/>
    </row>
    <row r="131" spans="2:9" ht="16.5" thickBot="1" x14ac:dyDescent="0.3">
      <c r="B131" s="115"/>
      <c r="C131" s="116" t="s">
        <v>153</v>
      </c>
      <c r="D131" s="116" t="s">
        <v>506</v>
      </c>
      <c r="E131" s="62"/>
      <c r="F131" s="62"/>
      <c r="G131" s="62"/>
      <c r="H131" s="62"/>
      <c r="I131" s="62"/>
    </row>
    <row r="132" spans="2:9" ht="28.15" customHeight="1" thickBot="1" x14ac:dyDescent="0.3">
      <c r="B132" s="105" t="s">
        <v>516</v>
      </c>
      <c r="C132" s="103">
        <v>2</v>
      </c>
      <c r="D132" s="103">
        <v>1</v>
      </c>
      <c r="E132" s="62"/>
      <c r="F132" s="62"/>
      <c r="G132" s="62"/>
      <c r="H132" s="62"/>
      <c r="I132" s="62"/>
    </row>
    <row r="133" spans="2:9" ht="28.15" customHeight="1" thickBot="1" x14ac:dyDescent="0.3">
      <c r="B133" s="105" t="s">
        <v>509</v>
      </c>
      <c r="C133" s="103">
        <v>5</v>
      </c>
      <c r="D133" s="103"/>
      <c r="E133" s="62"/>
      <c r="F133" s="62"/>
      <c r="G133" s="62"/>
      <c r="H133" s="62"/>
      <c r="I133" s="62"/>
    </row>
    <row r="134" spans="2:9" ht="28.15" customHeight="1" thickBot="1" x14ac:dyDescent="0.3">
      <c r="B134" s="105" t="s">
        <v>510</v>
      </c>
      <c r="C134" s="103">
        <v>4</v>
      </c>
      <c r="D134" s="103">
        <v>2</v>
      </c>
      <c r="E134" s="62"/>
      <c r="F134" s="62"/>
      <c r="G134" s="62"/>
      <c r="H134" s="62"/>
      <c r="I134" s="62"/>
    </row>
    <row r="135" spans="2:9" ht="28.15" customHeight="1" thickBot="1" x14ac:dyDescent="0.3">
      <c r="B135" s="105" t="s">
        <v>511</v>
      </c>
      <c r="C135" s="103">
        <v>4</v>
      </c>
      <c r="D135" s="103">
        <v>1</v>
      </c>
      <c r="E135" s="62"/>
      <c r="F135" s="62"/>
      <c r="G135" s="62"/>
      <c r="H135" s="62"/>
      <c r="I135" s="62"/>
    </row>
    <row r="136" spans="2:9" ht="28.15" customHeight="1" thickBot="1" x14ac:dyDescent="0.3">
      <c r="B136" s="105" t="s">
        <v>512</v>
      </c>
      <c r="C136" s="103">
        <v>1</v>
      </c>
      <c r="D136" s="103">
        <v>2</v>
      </c>
      <c r="E136" s="62"/>
      <c r="F136" s="62"/>
      <c r="G136" s="62"/>
      <c r="H136" s="62"/>
      <c r="I136" s="62"/>
    </row>
    <row r="137" spans="2:9" ht="16.5" thickBot="1" x14ac:dyDescent="0.3">
      <c r="B137" s="105" t="s">
        <v>513</v>
      </c>
      <c r="C137" s="103">
        <v>16</v>
      </c>
      <c r="D137" s="103">
        <v>1</v>
      </c>
      <c r="E137" s="62"/>
      <c r="F137" s="62"/>
      <c r="G137" s="62"/>
      <c r="H137" s="62"/>
      <c r="I137" s="62"/>
    </row>
    <row r="138" spans="2:9" ht="16.5" thickBot="1" x14ac:dyDescent="0.3">
      <c r="B138" s="102" t="s">
        <v>150</v>
      </c>
      <c r="C138" s="104">
        <v>32</v>
      </c>
      <c r="D138" s="104">
        <v>7</v>
      </c>
      <c r="E138" s="62"/>
      <c r="F138" s="62"/>
      <c r="G138" s="62"/>
      <c r="H138" s="62"/>
      <c r="I138" s="62"/>
    </row>
    <row r="139" spans="2:9" ht="75" x14ac:dyDescent="0.25">
      <c r="B139" s="100"/>
      <c r="C139" s="171" t="s">
        <v>541</v>
      </c>
      <c r="D139" s="62"/>
      <c r="E139" s="62"/>
      <c r="F139" s="62"/>
      <c r="G139" s="62"/>
      <c r="H139" s="62"/>
      <c r="I139" s="62"/>
    </row>
    <row r="140" spans="2:9" x14ac:dyDescent="0.25">
      <c r="B140" s="100"/>
      <c r="C140" s="62"/>
      <c r="D140" s="62"/>
      <c r="E140" s="62"/>
      <c r="F140" s="62"/>
      <c r="G140" s="62"/>
      <c r="H140" s="62"/>
      <c r="I140" s="62"/>
    </row>
    <row r="141" spans="2:9" ht="16.5" thickBot="1" x14ac:dyDescent="0.3">
      <c r="B141" s="101" t="s">
        <v>519</v>
      </c>
      <c r="C141" s="62"/>
      <c r="D141" s="62"/>
      <c r="E141" s="62"/>
      <c r="F141" s="62"/>
      <c r="G141" s="62"/>
      <c r="H141" s="62"/>
      <c r="I141" s="62"/>
    </row>
    <row r="142" spans="2:9" ht="60.75" thickBot="1" x14ac:dyDescent="0.3">
      <c r="B142" s="110" t="s">
        <v>488</v>
      </c>
      <c r="C142" s="111" t="s">
        <v>499</v>
      </c>
      <c r="D142" s="111" t="s">
        <v>493</v>
      </c>
      <c r="E142" s="111" t="s">
        <v>494</v>
      </c>
      <c r="F142" s="111" t="s">
        <v>495</v>
      </c>
      <c r="G142" s="111" t="s">
        <v>496</v>
      </c>
      <c r="H142" s="112" t="s">
        <v>497</v>
      </c>
      <c r="I142" s="112" t="s">
        <v>498</v>
      </c>
    </row>
    <row r="143" spans="2:9" ht="16.5" thickBot="1" x14ac:dyDescent="0.3">
      <c r="B143" s="102" t="s">
        <v>490</v>
      </c>
      <c r="C143" s="103">
        <v>4</v>
      </c>
      <c r="D143" s="103">
        <v>3</v>
      </c>
      <c r="E143" s="103" t="s">
        <v>269</v>
      </c>
      <c r="F143" s="103">
        <v>2</v>
      </c>
      <c r="G143" s="103" t="s">
        <v>269</v>
      </c>
      <c r="H143" s="104">
        <v>9</v>
      </c>
      <c r="I143" s="104">
        <v>5</v>
      </c>
    </row>
    <row r="144" spans="2:9" ht="16.5" thickBot="1" x14ac:dyDescent="0.3">
      <c r="B144" s="102" t="s">
        <v>491</v>
      </c>
      <c r="C144" s="103">
        <v>1</v>
      </c>
      <c r="D144" s="103">
        <v>3</v>
      </c>
      <c r="E144" s="103">
        <v>1</v>
      </c>
      <c r="F144" s="103">
        <v>1</v>
      </c>
      <c r="G144" s="103" t="s">
        <v>269</v>
      </c>
      <c r="H144" s="104">
        <v>6</v>
      </c>
      <c r="I144" s="104">
        <v>2</v>
      </c>
    </row>
    <row r="145" spans="2:9" ht="16.5" thickBot="1" x14ac:dyDescent="0.3">
      <c r="B145" s="102" t="s">
        <v>489</v>
      </c>
      <c r="C145" s="103">
        <v>2</v>
      </c>
      <c r="D145" s="103">
        <v>2</v>
      </c>
      <c r="E145" s="103" t="s">
        <v>269</v>
      </c>
      <c r="F145" s="103">
        <v>1</v>
      </c>
      <c r="G145" s="103" t="s">
        <v>269</v>
      </c>
      <c r="H145" s="104">
        <v>5</v>
      </c>
      <c r="I145" s="104">
        <v>1</v>
      </c>
    </row>
    <row r="146" spans="2:9" ht="16.5" thickBot="1" x14ac:dyDescent="0.3">
      <c r="B146" s="102" t="s">
        <v>492</v>
      </c>
      <c r="C146" s="103" t="s">
        <v>269</v>
      </c>
      <c r="D146" s="103">
        <v>5</v>
      </c>
      <c r="E146" s="103" t="s">
        <v>269</v>
      </c>
      <c r="F146" s="103">
        <v>5</v>
      </c>
      <c r="G146" s="103" t="s">
        <v>269</v>
      </c>
      <c r="H146" s="104">
        <v>10</v>
      </c>
      <c r="I146" s="104">
        <v>4</v>
      </c>
    </row>
    <row r="147" spans="2:9" ht="16.5" thickBot="1" x14ac:dyDescent="0.3">
      <c r="B147" s="102" t="s">
        <v>150</v>
      </c>
      <c r="C147" s="104">
        <v>7</v>
      </c>
      <c r="D147" s="104">
        <v>13</v>
      </c>
      <c r="E147" s="104">
        <v>1</v>
      </c>
      <c r="F147" s="104">
        <v>9</v>
      </c>
      <c r="G147" s="104">
        <v>0</v>
      </c>
      <c r="H147" s="104">
        <v>30</v>
      </c>
      <c r="I147" s="104">
        <v>12</v>
      </c>
    </row>
    <row r="148" spans="2:9" ht="75" x14ac:dyDescent="0.25">
      <c r="B148" s="106"/>
      <c r="C148" s="171" t="s">
        <v>541</v>
      </c>
      <c r="D148" s="62"/>
      <c r="E148" s="62"/>
      <c r="F148" s="62"/>
      <c r="G148" s="62"/>
      <c r="H148" s="62"/>
      <c r="I148" s="62"/>
    </row>
    <row r="149" spans="2:9" x14ac:dyDescent="0.25">
      <c r="B149" s="106"/>
      <c r="C149" s="171"/>
      <c r="D149" s="62"/>
      <c r="E149" s="62"/>
      <c r="F149" s="62"/>
      <c r="G149" s="62"/>
      <c r="H149" s="62"/>
      <c r="I149" s="62"/>
    </row>
    <row r="150" spans="2:9" ht="16.5" thickBot="1" x14ac:dyDescent="0.3">
      <c r="B150" s="101" t="s">
        <v>500</v>
      </c>
      <c r="C150" s="62"/>
      <c r="D150" s="62"/>
      <c r="E150" s="62"/>
      <c r="F150" s="62"/>
      <c r="G150" s="62"/>
      <c r="H150" s="62"/>
      <c r="I150" s="62"/>
    </row>
    <row r="151" spans="2:9" ht="16.5" thickBot="1" x14ac:dyDescent="0.3">
      <c r="B151" s="114"/>
      <c r="C151" s="479" t="s">
        <v>503</v>
      </c>
      <c r="D151" s="480"/>
      <c r="E151" s="62"/>
      <c r="F151" s="62"/>
      <c r="G151" s="62"/>
      <c r="H151" s="101"/>
      <c r="I151" s="62"/>
    </row>
    <row r="152" spans="2:9" ht="16.5" thickBot="1" x14ac:dyDescent="0.3">
      <c r="B152" s="115" t="s">
        <v>501</v>
      </c>
      <c r="C152" s="116" t="s">
        <v>153</v>
      </c>
      <c r="D152" s="116" t="s">
        <v>154</v>
      </c>
      <c r="E152" s="62"/>
      <c r="F152" s="62"/>
      <c r="G152" s="62"/>
      <c r="H152" s="107"/>
      <c r="I152" s="62"/>
    </row>
    <row r="153" spans="2:9" ht="16.5" thickBot="1" x14ac:dyDescent="0.3">
      <c r="B153" s="105" t="s">
        <v>493</v>
      </c>
      <c r="C153" s="103">
        <v>7</v>
      </c>
      <c r="D153" s="103">
        <v>6</v>
      </c>
      <c r="E153" s="62"/>
      <c r="F153" s="62"/>
      <c r="G153" s="62"/>
      <c r="H153" s="107"/>
      <c r="I153" s="62"/>
    </row>
    <row r="154" spans="2:9" ht="16.5" thickBot="1" x14ac:dyDescent="0.3">
      <c r="B154" s="105" t="s">
        <v>499</v>
      </c>
      <c r="C154" s="103">
        <v>7</v>
      </c>
      <c r="D154" s="103" t="s">
        <v>269</v>
      </c>
      <c r="E154" s="62"/>
      <c r="F154" s="62"/>
      <c r="G154" s="62"/>
      <c r="H154" s="108"/>
      <c r="I154" s="62"/>
    </row>
    <row r="155" spans="2:9" ht="16.5" thickBot="1" x14ac:dyDescent="0.3">
      <c r="B155" s="105" t="s">
        <v>495</v>
      </c>
      <c r="C155" s="103">
        <v>8</v>
      </c>
      <c r="D155" s="103">
        <v>1</v>
      </c>
      <c r="E155" s="62"/>
      <c r="F155" s="62"/>
      <c r="G155" s="62"/>
      <c r="H155" s="108"/>
      <c r="I155" s="62"/>
    </row>
    <row r="156" spans="2:9" ht="45.75" thickBot="1" x14ac:dyDescent="0.3">
      <c r="B156" s="105" t="s">
        <v>502</v>
      </c>
      <c r="C156" s="103">
        <v>1</v>
      </c>
      <c r="D156" s="103" t="s">
        <v>269</v>
      </c>
      <c r="E156" s="62"/>
      <c r="F156" s="62"/>
      <c r="G156" s="62"/>
      <c r="H156" s="108"/>
      <c r="I156" s="62"/>
    </row>
    <row r="157" spans="2:9" ht="16.5" thickBot="1" x14ac:dyDescent="0.3">
      <c r="B157" s="102" t="s">
        <v>150</v>
      </c>
      <c r="C157" s="104">
        <v>23</v>
      </c>
      <c r="D157" s="104">
        <v>7</v>
      </c>
      <c r="E157" s="62"/>
      <c r="F157" s="62"/>
      <c r="G157" s="62"/>
      <c r="H157" s="108"/>
      <c r="I157" s="62"/>
    </row>
    <row r="158" spans="2:9" ht="75" x14ac:dyDescent="0.25">
      <c r="B158" s="106"/>
      <c r="C158" s="171" t="s">
        <v>541</v>
      </c>
      <c r="D158" s="62"/>
      <c r="E158" s="62"/>
      <c r="F158" s="62"/>
      <c r="G158" s="62"/>
      <c r="H158" s="108"/>
      <c r="I158" s="62"/>
    </row>
    <row r="159" spans="2:9" x14ac:dyDescent="0.25">
      <c r="B159" s="106"/>
      <c r="C159" s="171"/>
      <c r="D159" s="62"/>
      <c r="E159" s="62"/>
      <c r="F159" s="62"/>
      <c r="G159" s="62"/>
      <c r="H159" s="108"/>
      <c r="I159" s="62"/>
    </row>
    <row r="160" spans="2:9" ht="16.5" thickBot="1" x14ac:dyDescent="0.3">
      <c r="B160" s="101" t="s">
        <v>514</v>
      </c>
      <c r="C160" s="62"/>
      <c r="D160" s="62"/>
      <c r="E160" s="62"/>
      <c r="F160" s="62"/>
      <c r="G160" s="62"/>
      <c r="H160" s="107"/>
      <c r="I160" s="62"/>
    </row>
    <row r="161" spans="2:9" ht="16.5" thickBot="1" x14ac:dyDescent="0.3">
      <c r="B161" s="114" t="s">
        <v>515</v>
      </c>
      <c r="C161" s="479" t="s">
        <v>503</v>
      </c>
      <c r="D161" s="480"/>
      <c r="E161" s="62"/>
      <c r="F161" s="62"/>
      <c r="G161" s="62"/>
      <c r="H161" s="62"/>
      <c r="I161" s="62"/>
    </row>
    <row r="162" spans="2:9" ht="16.5" thickBot="1" x14ac:dyDescent="0.3">
      <c r="B162" s="115"/>
      <c r="C162" s="116" t="s">
        <v>153</v>
      </c>
      <c r="D162" s="116" t="s">
        <v>506</v>
      </c>
      <c r="E162" s="62"/>
      <c r="F162" s="62"/>
      <c r="G162" s="62"/>
      <c r="H162" s="62"/>
      <c r="I162" s="62"/>
    </row>
    <row r="163" spans="2:9" ht="28.15" customHeight="1" thickBot="1" x14ac:dyDescent="0.3">
      <c r="B163" s="105" t="s">
        <v>516</v>
      </c>
      <c r="C163" s="103" t="s">
        <v>269</v>
      </c>
      <c r="D163" s="103">
        <v>1</v>
      </c>
      <c r="E163" s="62"/>
      <c r="F163" s="62"/>
      <c r="G163" s="62"/>
      <c r="H163" s="62"/>
      <c r="I163" s="62"/>
    </row>
    <row r="164" spans="2:9" ht="28.15" customHeight="1" thickBot="1" x14ac:dyDescent="0.3">
      <c r="B164" s="105" t="s">
        <v>509</v>
      </c>
      <c r="C164" s="103">
        <v>1</v>
      </c>
      <c r="D164" s="103">
        <v>1</v>
      </c>
      <c r="E164" s="62"/>
      <c r="F164" s="62"/>
      <c r="G164" s="62"/>
      <c r="H164" s="62"/>
      <c r="I164" s="62"/>
    </row>
    <row r="165" spans="2:9" ht="28.15" customHeight="1" thickBot="1" x14ac:dyDescent="0.3">
      <c r="B165" s="105" t="s">
        <v>510</v>
      </c>
      <c r="C165" s="103">
        <v>4</v>
      </c>
      <c r="D165" s="103">
        <v>1</v>
      </c>
      <c r="E165" s="62"/>
      <c r="F165" s="62"/>
      <c r="G165" s="62"/>
      <c r="H165" s="62"/>
      <c r="I165" s="62"/>
    </row>
    <row r="166" spans="2:9" ht="28.15" customHeight="1" thickBot="1" x14ac:dyDescent="0.3">
      <c r="B166" s="105" t="s">
        <v>511</v>
      </c>
      <c r="C166" s="103">
        <v>5</v>
      </c>
      <c r="D166" s="103">
        <v>1</v>
      </c>
      <c r="E166" s="62"/>
      <c r="F166" s="62"/>
      <c r="G166" s="62"/>
      <c r="H166" s="62"/>
      <c r="I166" s="62"/>
    </row>
    <row r="167" spans="2:9" ht="28.15" customHeight="1" thickBot="1" x14ac:dyDescent="0.3">
      <c r="B167" s="105" t="s">
        <v>512</v>
      </c>
      <c r="C167" s="103">
        <v>6</v>
      </c>
      <c r="D167" s="103">
        <v>3</v>
      </c>
      <c r="E167" s="62"/>
      <c r="F167" s="62"/>
      <c r="G167" s="62"/>
      <c r="H167" s="62"/>
      <c r="I167" s="62"/>
    </row>
    <row r="168" spans="2:9" ht="16.5" thickBot="1" x14ac:dyDescent="0.3">
      <c r="B168" s="105" t="s">
        <v>513</v>
      </c>
      <c r="C168" s="103">
        <v>7</v>
      </c>
      <c r="D168" s="103" t="s">
        <v>269</v>
      </c>
      <c r="E168" s="62"/>
      <c r="F168" s="62"/>
      <c r="G168" s="62"/>
      <c r="H168" s="62"/>
      <c r="I168" s="62"/>
    </row>
    <row r="169" spans="2:9" ht="16.5" thickBot="1" x14ac:dyDescent="0.3">
      <c r="B169" s="102" t="s">
        <v>150</v>
      </c>
      <c r="C169" s="104">
        <v>23</v>
      </c>
      <c r="D169" s="104">
        <v>7</v>
      </c>
      <c r="E169" s="62"/>
      <c r="F169" s="62"/>
      <c r="G169" s="62"/>
      <c r="H169" s="62"/>
      <c r="I169" s="62"/>
    </row>
    <row r="170" spans="2:9" ht="75" x14ac:dyDescent="0.25">
      <c r="B170" s="100"/>
      <c r="C170" s="171" t="s">
        <v>541</v>
      </c>
      <c r="D170" s="62"/>
      <c r="E170" s="62"/>
      <c r="F170" s="62"/>
      <c r="G170" s="62"/>
      <c r="H170" s="62"/>
      <c r="I170" s="62"/>
    </row>
    <row r="171" spans="2:9" x14ac:dyDescent="0.25">
      <c r="B171" s="100"/>
      <c r="C171" s="171"/>
      <c r="D171" s="62"/>
      <c r="E171" s="62"/>
      <c r="F171" s="62"/>
      <c r="G171" s="62"/>
      <c r="H171" s="62"/>
      <c r="I171" s="62"/>
    </row>
    <row r="172" spans="2:9" ht="16.5" thickBot="1" x14ac:dyDescent="0.3">
      <c r="B172" s="101" t="s">
        <v>520</v>
      </c>
      <c r="C172" s="62"/>
      <c r="D172" s="62"/>
      <c r="E172" s="62"/>
      <c r="F172" s="62"/>
      <c r="G172" s="62"/>
      <c r="H172" s="62"/>
      <c r="I172" s="62"/>
    </row>
    <row r="173" spans="2:9" ht="60.75" thickBot="1" x14ac:dyDescent="0.3">
      <c r="B173" s="110" t="s">
        <v>488</v>
      </c>
      <c r="C173" s="111" t="s">
        <v>499</v>
      </c>
      <c r="D173" s="111" t="s">
        <v>493</v>
      </c>
      <c r="E173" s="111" t="s">
        <v>494</v>
      </c>
      <c r="F173" s="111" t="s">
        <v>495</v>
      </c>
      <c r="G173" s="111" t="s">
        <v>496</v>
      </c>
      <c r="H173" s="112" t="s">
        <v>497</v>
      </c>
      <c r="I173" s="112" t="s">
        <v>498</v>
      </c>
    </row>
    <row r="174" spans="2:9" ht="16.5" thickBot="1" x14ac:dyDescent="0.3">
      <c r="B174" s="102" t="s">
        <v>490</v>
      </c>
      <c r="C174" s="103">
        <v>3</v>
      </c>
      <c r="D174" s="103">
        <v>3</v>
      </c>
      <c r="E174" s="103" t="s">
        <v>269</v>
      </c>
      <c r="F174" s="103">
        <v>3</v>
      </c>
      <c r="G174" s="103" t="s">
        <v>269</v>
      </c>
      <c r="H174" s="104">
        <v>9</v>
      </c>
      <c r="I174" s="104">
        <v>6</v>
      </c>
    </row>
    <row r="175" spans="2:9" ht="16.5" thickBot="1" x14ac:dyDescent="0.3">
      <c r="B175" s="102" t="s">
        <v>491</v>
      </c>
      <c r="C175" s="103">
        <v>4</v>
      </c>
      <c r="D175" s="103">
        <v>9</v>
      </c>
      <c r="E175" s="103">
        <v>2</v>
      </c>
      <c r="F175" s="103">
        <v>3</v>
      </c>
      <c r="G175" s="103"/>
      <c r="H175" s="104">
        <v>18</v>
      </c>
      <c r="I175" s="104">
        <v>11</v>
      </c>
    </row>
    <row r="176" spans="2:9" ht="16.5" thickBot="1" x14ac:dyDescent="0.3">
      <c r="B176" s="102" t="s">
        <v>489</v>
      </c>
      <c r="C176" s="103" t="s">
        <v>269</v>
      </c>
      <c r="D176" s="103">
        <v>6</v>
      </c>
      <c r="E176" s="103">
        <v>1</v>
      </c>
      <c r="F176" s="103">
        <v>1</v>
      </c>
      <c r="G176" s="103" t="s">
        <v>269</v>
      </c>
      <c r="H176" s="104">
        <v>8</v>
      </c>
      <c r="I176" s="104">
        <v>5</v>
      </c>
    </row>
    <row r="177" spans="2:9" ht="16.5" thickBot="1" x14ac:dyDescent="0.3">
      <c r="B177" s="102" t="s">
        <v>492</v>
      </c>
      <c r="C177" s="103">
        <v>10</v>
      </c>
      <c r="D177" s="103">
        <v>9</v>
      </c>
      <c r="E177" s="103">
        <v>2</v>
      </c>
      <c r="F177" s="103" t="s">
        <v>269</v>
      </c>
      <c r="G177" s="103" t="s">
        <v>269</v>
      </c>
      <c r="H177" s="104">
        <v>21</v>
      </c>
      <c r="I177" s="104">
        <v>9</v>
      </c>
    </row>
    <row r="178" spans="2:9" ht="16.5" thickBot="1" x14ac:dyDescent="0.3">
      <c r="B178" s="102" t="s">
        <v>150</v>
      </c>
      <c r="C178" s="104">
        <v>16</v>
      </c>
      <c r="D178" s="104">
        <v>27</v>
      </c>
      <c r="E178" s="104">
        <v>5</v>
      </c>
      <c r="F178" s="104">
        <v>6</v>
      </c>
      <c r="G178" s="104" t="s">
        <v>269</v>
      </c>
      <c r="H178" s="104">
        <v>56</v>
      </c>
      <c r="I178" s="104">
        <v>31</v>
      </c>
    </row>
    <row r="179" spans="2:9" ht="75" x14ac:dyDescent="0.25">
      <c r="B179" s="106"/>
      <c r="C179" s="171" t="s">
        <v>541</v>
      </c>
      <c r="D179" s="62"/>
      <c r="E179" s="62"/>
      <c r="F179" s="62"/>
      <c r="G179" s="62"/>
      <c r="H179" s="62"/>
      <c r="I179" s="62"/>
    </row>
    <row r="180" spans="2:9" x14ac:dyDescent="0.25">
      <c r="B180" s="101"/>
      <c r="C180" s="62"/>
      <c r="D180" s="62"/>
      <c r="E180" s="62"/>
      <c r="F180" s="62"/>
      <c r="G180" s="62"/>
      <c r="H180" s="62"/>
      <c r="I180" s="62"/>
    </row>
    <row r="181" spans="2:9" ht="16.5" thickBot="1" x14ac:dyDescent="0.3">
      <c r="B181" s="101" t="s">
        <v>500</v>
      </c>
      <c r="C181" s="62"/>
      <c r="D181" s="62"/>
      <c r="E181" s="62"/>
      <c r="F181" s="62"/>
      <c r="G181" s="62"/>
      <c r="H181" s="62"/>
      <c r="I181" s="62"/>
    </row>
    <row r="182" spans="2:9" ht="16.5" thickBot="1" x14ac:dyDescent="0.3">
      <c r="B182" s="114"/>
      <c r="C182" s="479" t="s">
        <v>503</v>
      </c>
      <c r="D182" s="480"/>
      <c r="E182" s="62"/>
      <c r="F182" s="62"/>
      <c r="G182" s="62"/>
      <c r="H182" s="62"/>
      <c r="I182" s="62"/>
    </row>
    <row r="183" spans="2:9" ht="16.5" thickBot="1" x14ac:dyDescent="0.3">
      <c r="B183" s="115" t="s">
        <v>501</v>
      </c>
      <c r="C183" s="116" t="s">
        <v>153</v>
      </c>
      <c r="D183" s="116" t="s">
        <v>154</v>
      </c>
      <c r="E183" s="62"/>
      <c r="F183" s="62"/>
      <c r="G183" s="62"/>
      <c r="H183" s="62"/>
      <c r="I183" s="62"/>
    </row>
    <row r="184" spans="2:9" ht="16.5" thickBot="1" x14ac:dyDescent="0.3">
      <c r="B184" s="105" t="s">
        <v>493</v>
      </c>
      <c r="C184" s="103">
        <v>19</v>
      </c>
      <c r="D184" s="103">
        <v>8</v>
      </c>
      <c r="E184" s="62"/>
      <c r="F184" s="62"/>
      <c r="G184" s="62"/>
      <c r="H184" s="62"/>
      <c r="I184" s="62"/>
    </row>
    <row r="185" spans="2:9" ht="16.5" thickBot="1" x14ac:dyDescent="0.3">
      <c r="B185" s="105" t="s">
        <v>499</v>
      </c>
      <c r="C185" s="103">
        <v>16</v>
      </c>
      <c r="D185" s="103">
        <v>1</v>
      </c>
      <c r="E185" s="62"/>
      <c r="F185" s="62"/>
      <c r="G185" s="62"/>
      <c r="H185" s="62"/>
      <c r="I185" s="62"/>
    </row>
    <row r="186" spans="2:9" ht="16.5" thickBot="1" x14ac:dyDescent="0.3">
      <c r="B186" s="105" t="s">
        <v>495</v>
      </c>
      <c r="C186" s="103">
        <v>6</v>
      </c>
      <c r="D186" s="103">
        <v>1</v>
      </c>
      <c r="E186" s="62"/>
      <c r="F186" s="62"/>
      <c r="G186" s="62"/>
      <c r="H186" s="62"/>
      <c r="I186" s="62"/>
    </row>
    <row r="187" spans="2:9" ht="45.75" thickBot="1" x14ac:dyDescent="0.3">
      <c r="B187" s="105" t="s">
        <v>502</v>
      </c>
      <c r="C187" s="103">
        <v>5</v>
      </c>
      <c r="D187" s="103" t="s">
        <v>269</v>
      </c>
      <c r="E187" s="62"/>
      <c r="F187" s="62"/>
      <c r="G187" s="62"/>
      <c r="H187" s="62"/>
      <c r="I187" s="62"/>
    </row>
    <row r="188" spans="2:9" ht="16.5" thickBot="1" x14ac:dyDescent="0.3">
      <c r="B188" s="102" t="s">
        <v>150</v>
      </c>
      <c r="C188" s="104">
        <v>46</v>
      </c>
      <c r="D188" s="104">
        <v>10</v>
      </c>
      <c r="E188" s="62"/>
      <c r="F188" s="62"/>
      <c r="G188" s="62"/>
      <c r="H188" s="62"/>
      <c r="I188" s="62"/>
    </row>
    <row r="189" spans="2:9" ht="75" x14ac:dyDescent="0.25">
      <c r="B189" s="107"/>
      <c r="C189" s="171" t="s">
        <v>541</v>
      </c>
      <c r="D189" s="109"/>
      <c r="E189" s="62"/>
      <c r="F189" s="62"/>
      <c r="G189" s="62"/>
      <c r="H189" s="62"/>
      <c r="I189" s="62"/>
    </row>
    <row r="190" spans="2:9" x14ac:dyDescent="0.25">
      <c r="B190" s="107"/>
      <c r="C190" s="171"/>
      <c r="D190" s="109"/>
      <c r="E190" s="62"/>
      <c r="F190" s="62"/>
      <c r="G190" s="62"/>
      <c r="H190" s="62"/>
      <c r="I190" s="62"/>
    </row>
    <row r="191" spans="2:9" ht="16.5" thickBot="1" x14ac:dyDescent="0.3">
      <c r="B191" s="101" t="s">
        <v>514</v>
      </c>
      <c r="C191" s="62"/>
      <c r="D191" s="62"/>
      <c r="E191" s="62"/>
      <c r="F191" s="62"/>
      <c r="G191" s="62"/>
      <c r="H191" s="62"/>
      <c r="I191" s="62"/>
    </row>
    <row r="192" spans="2:9" ht="16.5" thickBot="1" x14ac:dyDescent="0.3">
      <c r="B192" s="114" t="s">
        <v>515</v>
      </c>
      <c r="C192" s="479" t="s">
        <v>503</v>
      </c>
      <c r="D192" s="480"/>
      <c r="E192" s="62"/>
      <c r="F192" s="62"/>
      <c r="G192" s="62"/>
      <c r="H192" s="62"/>
      <c r="I192" s="62"/>
    </row>
    <row r="193" spans="2:9" ht="16.5" thickBot="1" x14ac:dyDescent="0.3">
      <c r="B193" s="115"/>
      <c r="C193" s="116" t="s">
        <v>153</v>
      </c>
      <c r="D193" s="116" t="s">
        <v>154</v>
      </c>
      <c r="E193" s="62"/>
      <c r="F193" s="62"/>
      <c r="G193" s="62"/>
      <c r="H193" s="62"/>
      <c r="I193" s="62"/>
    </row>
    <row r="194" spans="2:9" ht="28.15" customHeight="1" thickBot="1" x14ac:dyDescent="0.3">
      <c r="B194" s="105" t="s">
        <v>508</v>
      </c>
      <c r="C194" s="103">
        <v>7</v>
      </c>
      <c r="D194" s="103">
        <v>1</v>
      </c>
      <c r="E194" s="62"/>
      <c r="F194" s="62"/>
      <c r="G194" s="62"/>
      <c r="H194" s="62"/>
      <c r="I194" s="62"/>
    </row>
    <row r="195" spans="2:9" ht="28.15" customHeight="1" thickBot="1" x14ac:dyDescent="0.3">
      <c r="B195" s="105" t="s">
        <v>509</v>
      </c>
      <c r="C195" s="103">
        <v>8</v>
      </c>
      <c r="D195" s="103">
        <v>3</v>
      </c>
      <c r="E195" s="62"/>
      <c r="F195" s="62"/>
      <c r="G195" s="62"/>
      <c r="H195" s="62"/>
      <c r="I195" s="62"/>
    </row>
    <row r="196" spans="2:9" ht="28.15" customHeight="1" thickBot="1" x14ac:dyDescent="0.3">
      <c r="B196" s="105" t="s">
        <v>510</v>
      </c>
      <c r="C196" s="103">
        <v>11</v>
      </c>
      <c r="D196" s="103">
        <v>4</v>
      </c>
      <c r="E196" s="62"/>
      <c r="F196" s="62"/>
      <c r="G196" s="62"/>
      <c r="H196" s="62"/>
      <c r="I196" s="62"/>
    </row>
    <row r="197" spans="2:9" ht="28.15" customHeight="1" thickBot="1" x14ac:dyDescent="0.3">
      <c r="B197" s="105" t="s">
        <v>511</v>
      </c>
      <c r="C197" s="103">
        <v>7</v>
      </c>
      <c r="D197" s="103" t="s">
        <v>269</v>
      </c>
      <c r="E197" s="62"/>
      <c r="F197" s="62"/>
      <c r="G197" s="62"/>
      <c r="H197" s="62"/>
      <c r="I197" s="62"/>
    </row>
    <row r="198" spans="2:9" ht="28.15" customHeight="1" thickBot="1" x14ac:dyDescent="0.3">
      <c r="B198" s="105" t="s">
        <v>512</v>
      </c>
      <c r="C198" s="103">
        <v>9</v>
      </c>
      <c r="D198" s="103">
        <v>2</v>
      </c>
      <c r="E198" s="62"/>
      <c r="F198" s="62"/>
      <c r="G198" s="62"/>
      <c r="H198" s="62"/>
      <c r="I198" s="62"/>
    </row>
    <row r="199" spans="2:9" ht="16.5" thickBot="1" x14ac:dyDescent="0.3">
      <c r="B199" s="105" t="s">
        <v>513</v>
      </c>
      <c r="C199" s="103">
        <v>4</v>
      </c>
      <c r="D199" s="103" t="s">
        <v>269</v>
      </c>
      <c r="E199" s="62"/>
      <c r="F199" s="62"/>
      <c r="G199" s="62"/>
      <c r="H199" s="62"/>
      <c r="I199" s="62"/>
    </row>
    <row r="200" spans="2:9" ht="16.5" thickBot="1" x14ac:dyDescent="0.3">
      <c r="B200" s="102" t="s">
        <v>150</v>
      </c>
      <c r="C200" s="104">
        <v>46</v>
      </c>
      <c r="D200" s="104">
        <v>10</v>
      </c>
      <c r="E200" s="62"/>
      <c r="F200" s="62"/>
      <c r="G200" s="62"/>
      <c r="H200" s="62"/>
      <c r="I200" s="62"/>
    </row>
    <row r="201" spans="2:9" ht="75" x14ac:dyDescent="0.25">
      <c r="B201" s="100"/>
      <c r="C201" s="171" t="s">
        <v>541</v>
      </c>
      <c r="D201" s="62"/>
      <c r="E201" s="62"/>
      <c r="F201" s="62"/>
      <c r="G201" s="62"/>
      <c r="H201" s="62"/>
      <c r="I201" s="62"/>
    </row>
    <row r="202" spans="2:9" x14ac:dyDescent="0.25">
      <c r="B202" s="100"/>
      <c r="C202" s="171"/>
      <c r="D202" s="62"/>
      <c r="E202" s="62"/>
      <c r="F202" s="62"/>
      <c r="G202" s="62"/>
      <c r="H202" s="62"/>
      <c r="I202" s="62"/>
    </row>
    <row r="203" spans="2:9" ht="16.5" thickBot="1" x14ac:dyDescent="0.3">
      <c r="B203" s="101" t="s">
        <v>521</v>
      </c>
      <c r="C203" s="62"/>
      <c r="D203" s="62"/>
      <c r="E203" s="62"/>
      <c r="F203" s="62"/>
      <c r="G203" s="62"/>
      <c r="H203" s="62"/>
      <c r="I203" s="62"/>
    </row>
    <row r="204" spans="2:9" ht="60.75" thickBot="1" x14ac:dyDescent="0.3">
      <c r="B204" s="110" t="s">
        <v>488</v>
      </c>
      <c r="C204" s="111" t="s">
        <v>499</v>
      </c>
      <c r="D204" s="111" t="s">
        <v>493</v>
      </c>
      <c r="E204" s="111" t="s">
        <v>494</v>
      </c>
      <c r="F204" s="111" t="s">
        <v>495</v>
      </c>
      <c r="G204" s="111" t="s">
        <v>496</v>
      </c>
      <c r="H204" s="112" t="s">
        <v>497</v>
      </c>
      <c r="I204" s="112" t="s">
        <v>498</v>
      </c>
    </row>
    <row r="205" spans="2:9" ht="16.5" thickBot="1" x14ac:dyDescent="0.3">
      <c r="B205" s="102" t="s">
        <v>490</v>
      </c>
      <c r="C205" s="103">
        <v>5</v>
      </c>
      <c r="D205" s="103">
        <v>3</v>
      </c>
      <c r="E205" s="103" t="s">
        <v>269</v>
      </c>
      <c r="F205" s="103" t="s">
        <v>269</v>
      </c>
      <c r="G205" s="103" t="s">
        <v>269</v>
      </c>
      <c r="H205" s="104">
        <v>8</v>
      </c>
      <c r="I205" s="104">
        <v>6</v>
      </c>
    </row>
    <row r="206" spans="2:9" ht="16.5" thickBot="1" x14ac:dyDescent="0.3">
      <c r="B206" s="102" t="s">
        <v>491</v>
      </c>
      <c r="C206" s="103">
        <v>5</v>
      </c>
      <c r="D206" s="103">
        <v>1</v>
      </c>
      <c r="E206" s="103" t="s">
        <v>269</v>
      </c>
      <c r="F206" s="103" t="s">
        <v>269</v>
      </c>
      <c r="G206" s="103" t="s">
        <v>269</v>
      </c>
      <c r="H206" s="104">
        <v>6</v>
      </c>
      <c r="I206" s="104">
        <v>6</v>
      </c>
    </row>
    <row r="207" spans="2:9" ht="16.5" thickBot="1" x14ac:dyDescent="0.3">
      <c r="B207" s="102" t="s">
        <v>489</v>
      </c>
      <c r="C207" s="103">
        <v>3</v>
      </c>
      <c r="D207" s="103">
        <v>6</v>
      </c>
      <c r="E207" s="103" t="s">
        <v>269</v>
      </c>
      <c r="F207" s="103">
        <v>1</v>
      </c>
      <c r="G207" s="103" t="s">
        <v>269</v>
      </c>
      <c r="H207" s="104">
        <v>10</v>
      </c>
      <c r="I207" s="104">
        <v>7</v>
      </c>
    </row>
    <row r="208" spans="2:9" ht="16.5" thickBot="1" x14ac:dyDescent="0.3">
      <c r="B208" s="102" t="s">
        <v>492</v>
      </c>
      <c r="C208" s="103">
        <v>4</v>
      </c>
      <c r="D208" s="103">
        <v>2</v>
      </c>
      <c r="E208" s="103" t="s">
        <v>269</v>
      </c>
      <c r="F208" s="103">
        <v>4</v>
      </c>
      <c r="G208" s="103" t="s">
        <v>269</v>
      </c>
      <c r="H208" s="104">
        <v>10</v>
      </c>
      <c r="I208" s="104">
        <v>8</v>
      </c>
    </row>
    <row r="209" spans="2:9" ht="16.5" thickBot="1" x14ac:dyDescent="0.3">
      <c r="B209" s="102" t="s">
        <v>150</v>
      </c>
      <c r="C209" s="104">
        <v>17</v>
      </c>
      <c r="D209" s="104">
        <v>12</v>
      </c>
      <c r="E209" s="104" t="s">
        <v>269</v>
      </c>
      <c r="F209" s="104">
        <v>5</v>
      </c>
      <c r="G209" s="104" t="s">
        <v>269</v>
      </c>
      <c r="H209" s="104">
        <v>34</v>
      </c>
      <c r="I209" s="104">
        <v>27</v>
      </c>
    </row>
    <row r="210" spans="2:9" ht="75" x14ac:dyDescent="0.25">
      <c r="B210" s="100"/>
      <c r="C210" s="171" t="s">
        <v>541</v>
      </c>
      <c r="D210" s="62"/>
      <c r="E210" s="62"/>
      <c r="F210" s="62"/>
      <c r="G210" s="62"/>
      <c r="H210" s="62"/>
      <c r="I210" s="62"/>
    </row>
    <row r="211" spans="2:9" x14ac:dyDescent="0.25">
      <c r="B211" s="100"/>
      <c r="C211" s="171"/>
      <c r="D211" s="62"/>
      <c r="E211" s="62"/>
      <c r="F211" s="62"/>
      <c r="G211" s="62"/>
      <c r="H211" s="62"/>
      <c r="I211" s="62"/>
    </row>
    <row r="212" spans="2:9" ht="16.5" thickBot="1" x14ac:dyDescent="0.3">
      <c r="B212" s="101" t="s">
        <v>500</v>
      </c>
      <c r="C212" s="62"/>
      <c r="D212" s="62"/>
      <c r="E212" s="62"/>
      <c r="F212" s="62"/>
      <c r="G212" s="62"/>
      <c r="H212" s="62"/>
      <c r="I212" s="62"/>
    </row>
    <row r="213" spans="2:9" ht="16.5" thickBot="1" x14ac:dyDescent="0.3">
      <c r="B213" s="114"/>
      <c r="C213" s="479" t="s">
        <v>503</v>
      </c>
      <c r="D213" s="480"/>
      <c r="E213" s="62"/>
      <c r="F213" s="62"/>
      <c r="G213" s="62"/>
      <c r="H213" s="62"/>
      <c r="I213" s="62"/>
    </row>
    <row r="214" spans="2:9" ht="16.5" thickBot="1" x14ac:dyDescent="0.3">
      <c r="B214" s="115" t="s">
        <v>501</v>
      </c>
      <c r="C214" s="116" t="s">
        <v>153</v>
      </c>
      <c r="D214" s="116" t="s">
        <v>154</v>
      </c>
      <c r="E214" s="62"/>
      <c r="F214" s="62"/>
      <c r="G214" s="62"/>
      <c r="H214" s="62"/>
      <c r="I214" s="62"/>
    </row>
    <row r="215" spans="2:9" ht="16.5" thickBot="1" x14ac:dyDescent="0.3">
      <c r="B215" s="105" t="s">
        <v>493</v>
      </c>
      <c r="C215" s="103">
        <v>8</v>
      </c>
      <c r="D215" s="103">
        <v>4</v>
      </c>
      <c r="E215" s="62"/>
      <c r="F215" s="62"/>
      <c r="G215" s="62"/>
      <c r="H215" s="62"/>
      <c r="I215" s="62"/>
    </row>
    <row r="216" spans="2:9" ht="16.5" thickBot="1" x14ac:dyDescent="0.3">
      <c r="B216" s="105" t="s">
        <v>499</v>
      </c>
      <c r="C216" s="103">
        <v>15</v>
      </c>
      <c r="D216" s="103">
        <v>2</v>
      </c>
      <c r="E216" s="62"/>
      <c r="F216" s="62"/>
      <c r="G216" s="62"/>
      <c r="H216" s="62"/>
      <c r="I216" s="62"/>
    </row>
    <row r="217" spans="2:9" ht="16.5" thickBot="1" x14ac:dyDescent="0.3">
      <c r="B217" s="105" t="s">
        <v>495</v>
      </c>
      <c r="C217" s="103">
        <v>4</v>
      </c>
      <c r="D217" s="103">
        <v>1</v>
      </c>
      <c r="E217" s="62"/>
      <c r="F217" s="62"/>
      <c r="G217" s="62"/>
      <c r="H217" s="62"/>
      <c r="I217" s="62"/>
    </row>
    <row r="218" spans="2:9" ht="45.75" thickBot="1" x14ac:dyDescent="0.3">
      <c r="B218" s="105" t="s">
        <v>502</v>
      </c>
      <c r="C218" s="103" t="s">
        <v>269</v>
      </c>
      <c r="D218" s="103" t="s">
        <v>269</v>
      </c>
      <c r="E218" s="62"/>
      <c r="F218" s="62"/>
      <c r="G218" s="62"/>
      <c r="H218" s="62"/>
      <c r="I218" s="62"/>
    </row>
    <row r="219" spans="2:9" ht="16.5" thickBot="1" x14ac:dyDescent="0.3">
      <c r="B219" s="102" t="s">
        <v>150</v>
      </c>
      <c r="C219" s="104">
        <v>27</v>
      </c>
      <c r="D219" s="104">
        <v>7</v>
      </c>
      <c r="E219" s="62"/>
      <c r="F219" s="62"/>
      <c r="G219" s="62"/>
      <c r="H219" s="62"/>
      <c r="I219" s="62"/>
    </row>
    <row r="220" spans="2:9" ht="75" x14ac:dyDescent="0.25">
      <c r="B220" s="107"/>
      <c r="C220" s="171" t="s">
        <v>541</v>
      </c>
      <c r="D220" s="109"/>
      <c r="E220" s="62"/>
      <c r="F220" s="62"/>
      <c r="G220" s="62"/>
      <c r="H220" s="62"/>
      <c r="I220" s="62"/>
    </row>
    <row r="221" spans="2:9" x14ac:dyDescent="0.25">
      <c r="B221" s="106"/>
      <c r="C221" s="62"/>
      <c r="D221" s="62"/>
      <c r="E221" s="62"/>
      <c r="F221" s="62"/>
      <c r="G221" s="62"/>
      <c r="H221" s="62"/>
      <c r="I221" s="62"/>
    </row>
    <row r="222" spans="2:9" ht="16.5" thickBot="1" x14ac:dyDescent="0.3">
      <c r="B222" s="101" t="s">
        <v>514</v>
      </c>
      <c r="C222" s="62"/>
      <c r="D222" s="62"/>
      <c r="E222" s="62"/>
      <c r="F222" s="62"/>
      <c r="G222" s="62"/>
      <c r="H222" s="62"/>
      <c r="I222" s="62"/>
    </row>
    <row r="223" spans="2:9" ht="16.5" thickBot="1" x14ac:dyDescent="0.3">
      <c r="B223" s="114" t="s">
        <v>515</v>
      </c>
      <c r="C223" s="479" t="s">
        <v>503</v>
      </c>
      <c r="D223" s="480"/>
      <c r="E223" s="62"/>
      <c r="F223" s="62"/>
      <c r="G223" s="62"/>
      <c r="H223" s="62"/>
      <c r="I223" s="62"/>
    </row>
    <row r="224" spans="2:9" ht="16.5" thickBot="1" x14ac:dyDescent="0.3">
      <c r="B224" s="115"/>
      <c r="C224" s="116" t="s">
        <v>153</v>
      </c>
      <c r="D224" s="116" t="s">
        <v>154</v>
      </c>
      <c r="E224" s="62"/>
      <c r="F224" s="62"/>
      <c r="G224" s="62"/>
      <c r="H224" s="62"/>
      <c r="I224" s="62"/>
    </row>
    <row r="225" spans="2:9" ht="28.15" customHeight="1" thickBot="1" x14ac:dyDescent="0.3">
      <c r="B225" s="105" t="s">
        <v>507</v>
      </c>
      <c r="C225" s="104" t="s">
        <v>269</v>
      </c>
      <c r="D225" s="104">
        <v>1</v>
      </c>
      <c r="E225" s="62"/>
      <c r="F225" s="62"/>
      <c r="G225" s="62"/>
      <c r="H225" s="62"/>
      <c r="I225" s="62"/>
    </row>
    <row r="226" spans="2:9" ht="28.15" customHeight="1" thickBot="1" x14ac:dyDescent="0.3">
      <c r="B226" s="105" t="s">
        <v>508</v>
      </c>
      <c r="C226" s="103">
        <v>1</v>
      </c>
      <c r="D226" s="103" t="s">
        <v>269</v>
      </c>
      <c r="E226" s="62"/>
      <c r="F226" s="62"/>
      <c r="G226" s="62"/>
      <c r="H226" s="62"/>
      <c r="I226" s="62"/>
    </row>
    <row r="227" spans="2:9" ht="28.15" customHeight="1" thickBot="1" x14ac:dyDescent="0.3">
      <c r="B227" s="105" t="s">
        <v>509</v>
      </c>
      <c r="C227" s="103">
        <v>9</v>
      </c>
      <c r="D227" s="103">
        <v>1</v>
      </c>
      <c r="E227" s="62"/>
      <c r="F227" s="62"/>
      <c r="G227" s="62"/>
      <c r="H227" s="62"/>
      <c r="I227" s="62"/>
    </row>
    <row r="228" spans="2:9" ht="28.15" customHeight="1" thickBot="1" x14ac:dyDescent="0.3">
      <c r="B228" s="105" t="s">
        <v>510</v>
      </c>
      <c r="C228" s="103">
        <v>5</v>
      </c>
      <c r="D228" s="103">
        <v>2</v>
      </c>
      <c r="E228" s="62"/>
      <c r="F228" s="62"/>
      <c r="G228" s="62"/>
      <c r="H228" s="62"/>
      <c r="I228" s="62"/>
    </row>
    <row r="229" spans="2:9" ht="28.15" customHeight="1" thickBot="1" x14ac:dyDescent="0.3">
      <c r="B229" s="105" t="s">
        <v>511</v>
      </c>
      <c r="C229" s="103">
        <v>6</v>
      </c>
      <c r="D229" s="103">
        <v>1</v>
      </c>
      <c r="E229" s="62"/>
      <c r="F229" s="62"/>
      <c r="G229" s="62"/>
      <c r="H229" s="62"/>
      <c r="I229" s="62"/>
    </row>
    <row r="230" spans="2:9" ht="28.15" customHeight="1" thickBot="1" x14ac:dyDescent="0.3">
      <c r="B230" s="105" t="s">
        <v>512</v>
      </c>
      <c r="C230" s="103">
        <v>3</v>
      </c>
      <c r="D230" s="103">
        <v>2</v>
      </c>
      <c r="E230" s="62"/>
      <c r="F230" s="62"/>
      <c r="G230" s="62"/>
      <c r="H230" s="62"/>
      <c r="I230" s="62"/>
    </row>
    <row r="231" spans="2:9" ht="16.5" thickBot="1" x14ac:dyDescent="0.3">
      <c r="B231" s="105" t="s">
        <v>513</v>
      </c>
      <c r="C231" s="103">
        <v>3</v>
      </c>
      <c r="D231" s="103" t="s">
        <v>269</v>
      </c>
      <c r="E231" s="62"/>
      <c r="F231" s="62"/>
      <c r="G231" s="62"/>
      <c r="H231" s="62"/>
      <c r="I231" s="62"/>
    </row>
    <row r="232" spans="2:9" ht="16.5" thickBot="1" x14ac:dyDescent="0.3">
      <c r="B232" s="102" t="s">
        <v>150</v>
      </c>
      <c r="C232" s="104">
        <v>27</v>
      </c>
      <c r="D232" s="104">
        <v>7</v>
      </c>
      <c r="E232" s="62"/>
      <c r="F232" s="62"/>
      <c r="G232" s="62"/>
      <c r="H232" s="62"/>
      <c r="I232" s="62"/>
    </row>
    <row r="233" spans="2:9" x14ac:dyDescent="0.25">
      <c r="B233" s="100"/>
      <c r="C233" s="62"/>
      <c r="D233" s="62"/>
      <c r="E233" s="62"/>
      <c r="F233" s="62"/>
      <c r="G233" s="62"/>
      <c r="H233" s="62"/>
      <c r="I233" s="62"/>
    </row>
    <row r="234" spans="2:9" ht="75" x14ac:dyDescent="0.25">
      <c r="B234" s="54"/>
      <c r="C234" s="171" t="s">
        <v>541</v>
      </c>
    </row>
  </sheetData>
  <mergeCells count="39">
    <mergeCell ref="C182:D182"/>
    <mergeCell ref="C192:D192"/>
    <mergeCell ref="C213:D213"/>
    <mergeCell ref="C223:D223"/>
    <mergeCell ref="C98:D98"/>
    <mergeCell ref="C119:D119"/>
    <mergeCell ref="C130:D130"/>
    <mergeCell ref="C151:D151"/>
    <mergeCell ref="C161:D161"/>
    <mergeCell ref="B1:G1"/>
    <mergeCell ref="B2:G4"/>
    <mergeCell ref="C53:D53"/>
    <mergeCell ref="C64:D64"/>
    <mergeCell ref="C87:D87"/>
    <mergeCell ref="B6:B7"/>
    <mergeCell ref="D6:D7"/>
    <mergeCell ref="E6:E7"/>
    <mergeCell ref="F6:F7"/>
    <mergeCell ref="G6:G7"/>
    <mergeCell ref="Q7:Q8"/>
    <mergeCell ref="D8:E8"/>
    <mergeCell ref="F8:G8"/>
    <mergeCell ref="M9:N9"/>
    <mergeCell ref="O9:P9"/>
    <mergeCell ref="H6:H7"/>
    <mergeCell ref="K7:K8"/>
    <mergeCell ref="M7:M8"/>
    <mergeCell ref="N7:N8"/>
    <mergeCell ref="O7:O8"/>
    <mergeCell ref="P7:P8"/>
    <mergeCell ref="Q20:Q21"/>
    <mergeCell ref="M22:N22"/>
    <mergeCell ref="O22:P22"/>
    <mergeCell ref="K20:K21"/>
    <mergeCell ref="L20:L21"/>
    <mergeCell ref="M20:M21"/>
    <mergeCell ref="N20:N21"/>
    <mergeCell ref="O20:O21"/>
    <mergeCell ref="P20:P21"/>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B5"/>
  <sheetViews>
    <sheetView workbookViewId="0">
      <selection activeCell="E4" sqref="E4"/>
    </sheetView>
  </sheetViews>
  <sheetFormatPr defaultRowHeight="15.75" x14ac:dyDescent="0.25"/>
  <cols>
    <col min="2" max="2" width="66.375" customWidth="1"/>
  </cols>
  <sheetData>
    <row r="2" spans="2:2" ht="31.5" x14ac:dyDescent="0.25">
      <c r="B2" s="193" t="s">
        <v>44</v>
      </c>
    </row>
    <row r="3" spans="2:2" x14ac:dyDescent="0.25">
      <c r="B3" s="192" t="s">
        <v>129</v>
      </c>
    </row>
    <row r="4" spans="2:2" ht="189" x14ac:dyDescent="0.25">
      <c r="B4" s="183" t="s">
        <v>45</v>
      </c>
    </row>
    <row r="5" spans="2:2" x14ac:dyDescent="0.25">
      <c r="B5" s="235" t="s">
        <v>480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T282"/>
  <sheetViews>
    <sheetView zoomScale="70" zoomScaleNormal="70" workbookViewId="0">
      <selection activeCell="Q36" sqref="Q36"/>
    </sheetView>
  </sheetViews>
  <sheetFormatPr defaultRowHeight="15.75" x14ac:dyDescent="0.25"/>
  <cols>
    <col min="1" max="1" width="9" style="304"/>
    <col min="2" max="2" width="48.5" style="304" customWidth="1"/>
    <col min="3" max="7" width="9" style="304"/>
    <col min="8" max="9" width="13" style="304" customWidth="1"/>
    <col min="10" max="13" width="9" style="304"/>
    <col min="14" max="14" width="11.5" style="304" customWidth="1"/>
    <col min="15" max="15" width="9" style="304"/>
    <col min="16" max="16" width="7" style="304" customWidth="1"/>
    <col min="17" max="17" width="9" style="304"/>
    <col min="18" max="18" width="13.25" style="304" customWidth="1"/>
    <col min="19" max="19" width="12.375" style="304" customWidth="1"/>
    <col min="20" max="20" width="14.375" style="304" customWidth="1"/>
    <col min="21" max="16384" width="9" style="304"/>
  </cols>
  <sheetData>
    <row r="1" spans="2:20" x14ac:dyDescent="0.25">
      <c r="H1" s="541" t="s">
        <v>324</v>
      </c>
      <c r="I1" s="542"/>
      <c r="J1" s="542"/>
      <c r="K1" s="542"/>
      <c r="L1" s="542"/>
      <c r="M1" s="542"/>
      <c r="N1" s="542"/>
      <c r="O1" s="543"/>
    </row>
    <row r="2" spans="2:20" ht="70.900000000000006" customHeight="1" x14ac:dyDescent="0.25">
      <c r="B2" s="193" t="s">
        <v>47</v>
      </c>
      <c r="H2" s="637" t="s">
        <v>325</v>
      </c>
      <c r="I2" s="638"/>
      <c r="J2" s="638"/>
      <c r="K2" s="638"/>
      <c r="L2" s="638"/>
      <c r="M2" s="638"/>
      <c r="N2" s="638"/>
      <c r="O2" s="639"/>
    </row>
    <row r="3" spans="2:20" ht="25.5" customHeight="1" x14ac:dyDescent="0.25">
      <c r="B3" s="192" t="s">
        <v>131</v>
      </c>
      <c r="H3" s="640"/>
      <c r="I3" s="642" t="s">
        <v>326</v>
      </c>
      <c r="J3" s="642"/>
      <c r="K3" s="642"/>
      <c r="L3" s="642"/>
      <c r="M3" s="643" t="s">
        <v>327</v>
      </c>
      <c r="N3" s="643" t="s">
        <v>328</v>
      </c>
      <c r="O3" s="644" t="s">
        <v>329</v>
      </c>
      <c r="R3" s="631" t="s">
        <v>620</v>
      </c>
      <c r="S3" s="632"/>
      <c r="T3" s="633"/>
    </row>
    <row r="4" spans="2:20" ht="45.6" customHeight="1" x14ac:dyDescent="0.25">
      <c r="B4" s="184" t="s">
        <v>48</v>
      </c>
      <c r="H4" s="641"/>
      <c r="I4" s="646" t="s">
        <v>330</v>
      </c>
      <c r="J4" s="646"/>
      <c r="K4" s="634" t="s">
        <v>331</v>
      </c>
      <c r="L4" s="634" t="s">
        <v>546</v>
      </c>
      <c r="M4" s="634"/>
      <c r="N4" s="634"/>
      <c r="O4" s="645"/>
      <c r="R4" s="349" t="s">
        <v>271</v>
      </c>
      <c r="S4" s="350">
        <v>2022</v>
      </c>
      <c r="T4" s="350">
        <v>2023</v>
      </c>
    </row>
    <row r="5" spans="2:20" ht="25.5" customHeight="1" x14ac:dyDescent="0.25">
      <c r="H5" s="641"/>
      <c r="I5" s="228" t="s">
        <v>332</v>
      </c>
      <c r="J5" s="228" t="s">
        <v>333</v>
      </c>
      <c r="K5" s="634"/>
      <c r="L5" s="634"/>
      <c r="M5" s="634"/>
      <c r="N5" s="634"/>
      <c r="O5" s="645"/>
      <c r="R5" s="308" t="s">
        <v>272</v>
      </c>
      <c r="S5" s="351">
        <v>3685</v>
      </c>
      <c r="T5" s="351">
        <v>3453</v>
      </c>
    </row>
    <row r="6" spans="2:20" ht="25.5" customHeight="1" x14ac:dyDescent="0.25">
      <c r="H6" s="142" t="s">
        <v>150</v>
      </c>
      <c r="I6" s="352">
        <v>70.097975348403423</v>
      </c>
      <c r="J6" s="353">
        <v>25.273994565130732</v>
      </c>
      <c r="K6" s="353">
        <v>2.9579603729574728</v>
      </c>
      <c r="L6" s="353">
        <v>98.32993028649166</v>
      </c>
      <c r="M6" s="354">
        <v>4234.0000000000737</v>
      </c>
      <c r="N6" s="353">
        <v>34.381444851829883</v>
      </c>
      <c r="O6" s="355">
        <v>70.710751669938688</v>
      </c>
      <c r="R6" s="308" t="s">
        <v>273</v>
      </c>
      <c r="S6" s="351">
        <v>2149</v>
      </c>
      <c r="T6" s="351">
        <v>2160</v>
      </c>
    </row>
    <row r="7" spans="2:20" x14ac:dyDescent="0.25">
      <c r="H7" s="147"/>
      <c r="I7" s="352"/>
      <c r="J7" s="353"/>
      <c r="K7" s="353"/>
      <c r="L7" s="353"/>
      <c r="M7" s="354"/>
      <c r="N7" s="353"/>
      <c r="O7" s="355"/>
      <c r="R7" s="308" t="s">
        <v>274</v>
      </c>
      <c r="S7" s="351">
        <v>440</v>
      </c>
      <c r="T7" s="351">
        <v>412</v>
      </c>
    </row>
    <row r="8" spans="2:20" x14ac:dyDescent="0.25">
      <c r="H8" s="148" t="s">
        <v>236</v>
      </c>
      <c r="I8" s="352"/>
      <c r="J8" s="353"/>
      <c r="K8" s="353"/>
      <c r="L8" s="353"/>
      <c r="M8" s="354"/>
      <c r="N8" s="353"/>
      <c r="O8" s="355"/>
      <c r="R8" s="308" t="s">
        <v>275</v>
      </c>
      <c r="S8" s="351">
        <v>47</v>
      </c>
      <c r="T8" s="351">
        <v>50</v>
      </c>
    </row>
    <row r="9" spans="2:20" x14ac:dyDescent="0.25">
      <c r="B9" s="635" t="s">
        <v>334</v>
      </c>
      <c r="C9" s="636" t="s">
        <v>150</v>
      </c>
      <c r="D9" s="636"/>
      <c r="E9" s="636"/>
      <c r="F9" s="636"/>
      <c r="H9" s="149" t="s">
        <v>153</v>
      </c>
      <c r="I9" s="357">
        <v>69.333410063838798</v>
      </c>
      <c r="J9" s="358">
        <v>25.938197269640156</v>
      </c>
      <c r="K9" s="358">
        <v>2.8574143415025248</v>
      </c>
      <c r="L9" s="358">
        <v>98.129021674981644</v>
      </c>
      <c r="M9" s="359">
        <v>2175.3347879784492</v>
      </c>
      <c r="N9" s="358">
        <v>28.419669108233716</v>
      </c>
      <c r="O9" s="360">
        <v>40.700042379665071</v>
      </c>
      <c r="R9" s="308" t="s">
        <v>276</v>
      </c>
      <c r="S9" s="351">
        <v>249</v>
      </c>
      <c r="T9" s="351">
        <v>229</v>
      </c>
    </row>
    <row r="10" spans="2:20" x14ac:dyDescent="0.25">
      <c r="B10" s="635"/>
      <c r="C10" s="356">
        <v>2000</v>
      </c>
      <c r="D10" s="356">
        <v>2006</v>
      </c>
      <c r="E10" s="356">
        <v>2010</v>
      </c>
      <c r="F10" s="356">
        <v>2018</v>
      </c>
      <c r="H10" s="149" t="s">
        <v>154</v>
      </c>
      <c r="I10" s="357">
        <v>70.905870411419059</v>
      </c>
      <c r="J10" s="358">
        <v>24.572149874235322</v>
      </c>
      <c r="K10" s="358">
        <v>3.0642045931152055</v>
      </c>
      <c r="L10" s="358">
        <v>98.542224878769645</v>
      </c>
      <c r="M10" s="359">
        <v>2058.6652120215754</v>
      </c>
      <c r="N10" s="358">
        <v>42.466709451059593</v>
      </c>
      <c r="O10" s="360">
        <v>30.010709290273635</v>
      </c>
      <c r="R10" s="308" t="s">
        <v>279</v>
      </c>
      <c r="S10" s="351">
        <v>644</v>
      </c>
      <c r="T10" s="351">
        <v>639</v>
      </c>
    </row>
    <row r="11" spans="2:20" x14ac:dyDescent="0.25">
      <c r="B11" s="361" t="s">
        <v>335</v>
      </c>
      <c r="C11" s="362">
        <v>94.5</v>
      </c>
      <c r="D11" s="362">
        <v>96.2</v>
      </c>
      <c r="E11" s="362">
        <v>98.3</v>
      </c>
      <c r="F11" s="363">
        <v>97.650482310775473</v>
      </c>
      <c r="H11" s="142" t="s">
        <v>172</v>
      </c>
      <c r="I11" s="357"/>
      <c r="J11" s="358"/>
      <c r="K11" s="358"/>
      <c r="L11" s="358"/>
      <c r="M11" s="359"/>
      <c r="N11" s="358"/>
      <c r="O11" s="360"/>
      <c r="R11" s="308" t="s">
        <v>277</v>
      </c>
      <c r="S11" s="351">
        <v>478</v>
      </c>
      <c r="T11" s="351">
        <v>442</v>
      </c>
    </row>
    <row r="12" spans="2:20" x14ac:dyDescent="0.25">
      <c r="B12" s="361" t="s">
        <v>336</v>
      </c>
      <c r="C12" s="362">
        <v>95.9</v>
      </c>
      <c r="D12" s="362">
        <v>95.7</v>
      </c>
      <c r="E12" s="362">
        <v>99.1</v>
      </c>
      <c r="F12" s="363">
        <v>98.496317392963007</v>
      </c>
      <c r="H12" s="149" t="s">
        <v>249</v>
      </c>
      <c r="I12" s="357">
        <v>66.990606451185059</v>
      </c>
      <c r="J12" s="358">
        <v>28.014159494260547</v>
      </c>
      <c r="K12" s="358">
        <v>3.0924120550983525</v>
      </c>
      <c r="L12" s="358">
        <v>98.097178000544019</v>
      </c>
      <c r="M12" s="359">
        <v>2789.8063294485437</v>
      </c>
      <c r="N12" s="358">
        <v>30.438422768539393</v>
      </c>
      <c r="O12" s="360">
        <v>53.085048578960183</v>
      </c>
      <c r="R12" s="308" t="s">
        <v>278</v>
      </c>
      <c r="S12" s="351">
        <v>252</v>
      </c>
      <c r="T12" s="351">
        <v>205</v>
      </c>
    </row>
    <row r="13" spans="2:20" x14ac:dyDescent="0.25">
      <c r="B13" s="361" t="s">
        <v>337</v>
      </c>
      <c r="C13" s="362">
        <v>94.2</v>
      </c>
      <c r="D13" s="362">
        <v>96.7</v>
      </c>
      <c r="E13" s="362">
        <v>99.2</v>
      </c>
      <c r="F13" s="363">
        <v>97.611069026822676</v>
      </c>
      <c r="H13" s="149" t="s">
        <v>229</v>
      </c>
      <c r="I13" s="357">
        <v>79.384808054673755</v>
      </c>
      <c r="J13" s="358">
        <v>18.081947066452049</v>
      </c>
      <c r="K13" s="358">
        <v>2.1921547087613535</v>
      </c>
      <c r="L13" s="358">
        <v>99.658909829887108</v>
      </c>
      <c r="M13" s="359">
        <v>799.9738107824943</v>
      </c>
      <c r="N13" s="358">
        <v>55.36369104879649</v>
      </c>
      <c r="O13" s="360">
        <v>2.7286320320556907</v>
      </c>
      <c r="R13" s="308" t="s">
        <v>280</v>
      </c>
      <c r="S13" s="351">
        <v>463</v>
      </c>
      <c r="T13" s="351">
        <v>456</v>
      </c>
    </row>
    <row r="14" spans="2:20" x14ac:dyDescent="0.25">
      <c r="B14" s="361" t="s">
        <v>338</v>
      </c>
      <c r="C14" s="362">
        <v>94.1</v>
      </c>
      <c r="D14" s="362">
        <v>97.4</v>
      </c>
      <c r="E14" s="362">
        <v>98.9</v>
      </c>
      <c r="F14" s="363">
        <v>99.226989940583266</v>
      </c>
      <c r="H14" s="149" t="s">
        <v>250</v>
      </c>
      <c r="I14" s="357">
        <v>72.022371885482187</v>
      </c>
      <c r="J14" s="358">
        <v>22.338537376880495</v>
      </c>
      <c r="K14" s="358">
        <v>3.3266703996078832</v>
      </c>
      <c r="L14" s="358">
        <v>97.687579661970531</v>
      </c>
      <c r="M14" s="359">
        <v>644.21985976898566</v>
      </c>
      <c r="N14" s="358">
        <v>44.589001032532039</v>
      </c>
      <c r="O14" s="360">
        <v>14.897071058922819</v>
      </c>
      <c r="R14" s="308" t="s">
        <v>281</v>
      </c>
      <c r="S14" s="351">
        <v>674</v>
      </c>
      <c r="T14" s="351">
        <v>722</v>
      </c>
    </row>
    <row r="15" spans="2:20" ht="16.5" thickBot="1" x14ac:dyDescent="0.3">
      <c r="B15" s="361" t="s">
        <v>339</v>
      </c>
      <c r="C15" s="362">
        <v>96.4</v>
      </c>
      <c r="D15" s="362">
        <v>96.7</v>
      </c>
      <c r="E15" s="362">
        <v>99.1</v>
      </c>
      <c r="F15" s="363">
        <v>98.770805999983267</v>
      </c>
      <c r="H15" s="142" t="s">
        <v>176</v>
      </c>
      <c r="I15" s="357"/>
      <c r="J15" s="358"/>
      <c r="K15" s="358"/>
      <c r="L15" s="358"/>
      <c r="M15" s="359"/>
      <c r="N15" s="358"/>
      <c r="O15" s="360"/>
      <c r="R15" s="364" t="s">
        <v>619</v>
      </c>
      <c r="S15" s="365">
        <v>173</v>
      </c>
      <c r="T15" s="365">
        <v>158</v>
      </c>
    </row>
    <row r="16" spans="2:20" ht="16.5" thickBot="1" x14ac:dyDescent="0.3">
      <c r="B16" s="361" t="s">
        <v>340</v>
      </c>
      <c r="C16" s="362">
        <v>94.9</v>
      </c>
      <c r="D16" s="362">
        <v>96.6</v>
      </c>
      <c r="E16" s="362">
        <v>99</v>
      </c>
      <c r="F16" s="362">
        <v>98.3</v>
      </c>
      <c r="H16" s="154" t="s">
        <v>177</v>
      </c>
      <c r="I16" s="357">
        <v>61.627419426937593</v>
      </c>
      <c r="J16" s="358">
        <v>32.371375046561369</v>
      </c>
      <c r="K16" s="358">
        <v>3.915829364673677</v>
      </c>
      <c r="L16" s="358">
        <v>97.914623838172574</v>
      </c>
      <c r="M16" s="359">
        <v>1459.8574361107487</v>
      </c>
      <c r="N16" s="358">
        <v>36.544258892873749</v>
      </c>
      <c r="O16" s="360">
        <v>30.443518969318749</v>
      </c>
      <c r="R16" s="366" t="s">
        <v>150</v>
      </c>
      <c r="S16" s="367">
        <v>9254</v>
      </c>
      <c r="T16" s="368">
        <v>8926</v>
      </c>
    </row>
    <row r="17" spans="2:18" x14ac:dyDescent="0.25">
      <c r="H17" s="154" t="s">
        <v>178</v>
      </c>
      <c r="I17" s="357">
        <v>72.451091099049194</v>
      </c>
      <c r="J17" s="358">
        <v>23.130323578632673</v>
      </c>
      <c r="K17" s="358">
        <v>2.480210579541454</v>
      </c>
      <c r="L17" s="358">
        <v>98.061625257223341</v>
      </c>
      <c r="M17" s="359">
        <v>1064.2344412198743</v>
      </c>
      <c r="N17" s="358">
        <v>14.640733205714819</v>
      </c>
      <c r="O17" s="360">
        <v>20.628851612536231</v>
      </c>
      <c r="R17" s="369" t="s">
        <v>621</v>
      </c>
    </row>
    <row r="18" spans="2:18" x14ac:dyDescent="0.25">
      <c r="B18" s="370" t="s">
        <v>341</v>
      </c>
      <c r="H18" s="154" t="s">
        <v>179</v>
      </c>
      <c r="I18" s="357">
        <v>70.492722931360973</v>
      </c>
      <c r="J18" s="358">
        <v>28.222210199571922</v>
      </c>
      <c r="K18" s="358">
        <v>0.25827795187996094</v>
      </c>
      <c r="L18" s="358">
        <v>98.973211082812909</v>
      </c>
      <c r="M18" s="359">
        <v>196.01672392598223</v>
      </c>
      <c r="N18" s="358">
        <v>100</v>
      </c>
      <c r="O18" s="360">
        <v>2.0126779971052167</v>
      </c>
    </row>
    <row r="19" spans="2:18" x14ac:dyDescent="0.25">
      <c r="H19" s="154" t="s">
        <v>180</v>
      </c>
      <c r="I19" s="357">
        <v>92.574122040079743</v>
      </c>
      <c r="J19" s="358">
        <v>5.9830324594408273</v>
      </c>
      <c r="K19" s="358">
        <v>1.4428455004794001</v>
      </c>
      <c r="L19" s="358">
        <v>100</v>
      </c>
      <c r="M19" s="359">
        <v>21.973857624145399</v>
      </c>
      <c r="N19" s="371"/>
      <c r="O19" s="360">
        <v>0</v>
      </c>
    </row>
    <row r="20" spans="2:18" x14ac:dyDescent="0.25">
      <c r="H20" s="154" t="s">
        <v>181</v>
      </c>
      <c r="I20" s="357">
        <v>77.304938848538967</v>
      </c>
      <c r="J20" s="358">
        <v>21.491748312161125</v>
      </c>
      <c r="K20" s="358">
        <v>1.2033128392999817</v>
      </c>
      <c r="L20" s="358">
        <v>100</v>
      </c>
      <c r="M20" s="359">
        <v>131.1961497388298</v>
      </c>
      <c r="N20" s="371"/>
      <c r="O20" s="360">
        <v>0</v>
      </c>
    </row>
    <row r="21" spans="2:18" x14ac:dyDescent="0.25">
      <c r="H21" s="154" t="s">
        <v>182</v>
      </c>
      <c r="I21" s="357">
        <v>78.090654802684185</v>
      </c>
      <c r="J21" s="358">
        <v>19.123053436379124</v>
      </c>
      <c r="K21" s="358">
        <v>2.677213117658011</v>
      </c>
      <c r="L21" s="358">
        <v>99.890921356721265</v>
      </c>
      <c r="M21" s="359">
        <v>239.18496313836928</v>
      </c>
      <c r="N21" s="358">
        <v>100</v>
      </c>
      <c r="O21" s="360">
        <v>0.26089971271805046</v>
      </c>
    </row>
    <row r="22" spans="2:18" x14ac:dyDescent="0.25">
      <c r="H22" s="155" t="s">
        <v>230</v>
      </c>
      <c r="I22" s="357">
        <v>77.500416251490478</v>
      </c>
      <c r="J22" s="358">
        <v>19.156926606687627</v>
      </c>
      <c r="K22" s="358">
        <v>2.1693754964536902</v>
      </c>
      <c r="L22" s="358">
        <v>98.826718354631865</v>
      </c>
      <c r="M22" s="359">
        <v>210.32736079010897</v>
      </c>
      <c r="N22" s="358">
        <v>50.644540559537226</v>
      </c>
      <c r="O22" s="360">
        <v>2.4677323193376401</v>
      </c>
    </row>
    <row r="23" spans="2:18" x14ac:dyDescent="0.25">
      <c r="H23" s="155" t="s">
        <v>184</v>
      </c>
      <c r="I23" s="357">
        <v>83.717804970632855</v>
      </c>
      <c r="J23" s="358">
        <v>13.705352634413988</v>
      </c>
      <c r="K23" s="358">
        <v>2.5768423949531192</v>
      </c>
      <c r="L23" s="358">
        <v>100</v>
      </c>
      <c r="M23" s="359">
        <v>266.98920768296404</v>
      </c>
      <c r="N23" s="371"/>
      <c r="O23" s="360">
        <v>0</v>
      </c>
    </row>
    <row r="24" spans="2:18" x14ac:dyDescent="0.25">
      <c r="H24" s="155" t="s">
        <v>185</v>
      </c>
      <c r="I24" s="357">
        <v>75.10834726360315</v>
      </c>
      <c r="J24" s="358">
        <v>22.138235365178041</v>
      </c>
      <c r="K24" s="358">
        <v>2.7534173712188421</v>
      </c>
      <c r="L24" s="358">
        <v>100</v>
      </c>
      <c r="M24" s="359">
        <v>349.99999759022234</v>
      </c>
      <c r="N24" s="371"/>
      <c r="O24" s="360">
        <v>0</v>
      </c>
    </row>
    <row r="25" spans="2:18" x14ac:dyDescent="0.25">
      <c r="H25" s="155" t="s">
        <v>186</v>
      </c>
      <c r="I25" s="357">
        <v>68.351337010720428</v>
      </c>
      <c r="J25" s="358">
        <v>22.576813960568717</v>
      </c>
      <c r="K25" s="358">
        <v>4.0086045051743113</v>
      </c>
      <c r="L25" s="358">
        <v>94.93675547646346</v>
      </c>
      <c r="M25" s="359">
        <v>294.21986217876162</v>
      </c>
      <c r="N25" s="358">
        <v>44.589001032532039</v>
      </c>
      <c r="O25" s="360">
        <v>14.897071058922819</v>
      </c>
    </row>
    <row r="26" spans="2:18" x14ac:dyDescent="0.25">
      <c r="H26" s="142" t="s">
        <v>342</v>
      </c>
      <c r="I26" s="357"/>
      <c r="J26" s="358"/>
      <c r="K26" s="358"/>
      <c r="L26" s="358"/>
      <c r="M26" s="359"/>
      <c r="N26" s="358"/>
      <c r="O26" s="360"/>
    </row>
    <row r="27" spans="2:18" x14ac:dyDescent="0.25">
      <c r="H27" s="149" t="s">
        <v>343</v>
      </c>
      <c r="I27" s="357">
        <v>75.276303272314294</v>
      </c>
      <c r="J27" s="358">
        <v>18.525892863798184</v>
      </c>
      <c r="K27" s="358">
        <v>3.8482861746631167</v>
      </c>
      <c r="L27" s="358">
        <v>97.650482310775473</v>
      </c>
      <c r="M27" s="359">
        <v>856.15683018548646</v>
      </c>
      <c r="N27" s="358">
        <v>46.401945714822865</v>
      </c>
      <c r="O27" s="360">
        <v>20.115556172711639</v>
      </c>
    </row>
    <row r="28" spans="2:18" x14ac:dyDescent="0.25">
      <c r="H28" s="227" t="s">
        <v>344</v>
      </c>
      <c r="I28" s="357">
        <v>71.639726207423237</v>
      </c>
      <c r="J28" s="358">
        <v>22.757748031854476</v>
      </c>
      <c r="K28" s="358">
        <v>4.0988431536852321</v>
      </c>
      <c r="L28" s="358">
        <v>98.496317392963007</v>
      </c>
      <c r="M28" s="359">
        <v>753.1804000681509</v>
      </c>
      <c r="N28" s="358">
        <v>38.16636054919919</v>
      </c>
      <c r="O28" s="360">
        <v>11.325442675436527</v>
      </c>
    </row>
    <row r="29" spans="2:18" x14ac:dyDescent="0.25">
      <c r="H29" s="149" t="s">
        <v>345</v>
      </c>
      <c r="I29" s="357">
        <v>72.556301230639178</v>
      </c>
      <c r="J29" s="358">
        <v>22.986752758856788</v>
      </c>
      <c r="K29" s="358">
        <v>2.0680150373266728</v>
      </c>
      <c r="L29" s="358">
        <v>97.611069026822676</v>
      </c>
      <c r="M29" s="359">
        <v>942.07275971630429</v>
      </c>
      <c r="N29" s="358">
        <v>17.537090125600791</v>
      </c>
      <c r="O29" s="360">
        <v>22.505467946730018</v>
      </c>
    </row>
    <row r="30" spans="2:18" x14ac:dyDescent="0.25">
      <c r="H30" s="149" t="s">
        <v>346</v>
      </c>
      <c r="I30" s="357">
        <v>67.828547358636541</v>
      </c>
      <c r="J30" s="358">
        <v>29.350712330902997</v>
      </c>
      <c r="K30" s="358">
        <v>2.0477302510436601</v>
      </c>
      <c r="L30" s="358">
        <v>99.226989940583266</v>
      </c>
      <c r="M30" s="359">
        <v>858.86639673379727</v>
      </c>
      <c r="N30" s="358">
        <v>45.430764457243228</v>
      </c>
      <c r="O30" s="360">
        <v>6.6391236437022672</v>
      </c>
    </row>
    <row r="31" spans="2:18" x14ac:dyDescent="0.25">
      <c r="H31" s="216" t="s">
        <v>347</v>
      </c>
      <c r="I31" s="372">
        <v>62.860761722968789</v>
      </c>
      <c r="J31" s="373">
        <v>32.953771050178204</v>
      </c>
      <c r="K31" s="373">
        <v>2.9562732268363576</v>
      </c>
      <c r="L31" s="373">
        <v>98.770805999983267</v>
      </c>
      <c r="M31" s="374">
        <v>823.72361329625824</v>
      </c>
      <c r="N31" s="373">
        <v>36.462140631226447</v>
      </c>
      <c r="O31" s="375">
        <v>10.125161231358266</v>
      </c>
    </row>
    <row r="33" spans="2:15" x14ac:dyDescent="0.25">
      <c r="B33" s="251"/>
      <c r="C33" s="251"/>
      <c r="D33" s="251"/>
      <c r="E33" s="251"/>
      <c r="F33" s="251"/>
      <c r="G33" s="251"/>
      <c r="H33" s="251"/>
      <c r="I33" s="251"/>
      <c r="J33" s="251"/>
      <c r="K33" s="251"/>
      <c r="L33" s="251"/>
      <c r="M33" s="251"/>
      <c r="N33" s="251"/>
    </row>
    <row r="34" spans="2:15" x14ac:dyDescent="0.25">
      <c r="B34" s="251"/>
      <c r="C34" s="251"/>
      <c r="D34" s="251"/>
      <c r="E34" s="251"/>
      <c r="F34" s="251"/>
      <c r="G34" s="251"/>
      <c r="H34" s="251"/>
      <c r="I34" s="251"/>
      <c r="J34" s="251"/>
      <c r="K34" s="251"/>
      <c r="L34" s="251"/>
      <c r="M34" s="251"/>
      <c r="N34" s="251"/>
    </row>
    <row r="35" spans="2:15" ht="25.15" customHeight="1" x14ac:dyDescent="0.25">
      <c r="B35" s="647" t="s">
        <v>552</v>
      </c>
      <c r="C35" s="647"/>
      <c r="D35" s="647"/>
      <c r="E35" s="647"/>
      <c r="F35" s="647"/>
      <c r="G35" s="647"/>
      <c r="H35" s="647"/>
      <c r="I35" s="647"/>
      <c r="J35" s="647"/>
      <c r="K35" s="647"/>
      <c r="L35" s="647"/>
      <c r="M35" s="647"/>
      <c r="N35" s="647"/>
      <c r="O35" s="647"/>
    </row>
    <row r="36" spans="2:15" x14ac:dyDescent="0.25">
      <c r="B36" s="376" t="s">
        <v>547</v>
      </c>
      <c r="C36" s="648" t="s">
        <v>549</v>
      </c>
      <c r="D36" s="649"/>
      <c r="E36" s="649"/>
      <c r="F36" s="649"/>
      <c r="G36" s="649"/>
      <c r="H36" s="649"/>
      <c r="I36" s="649"/>
      <c r="J36" s="649"/>
      <c r="K36" s="649"/>
      <c r="L36" s="649"/>
      <c r="M36" s="649"/>
      <c r="N36" s="650" t="s">
        <v>150</v>
      </c>
      <c r="O36" s="651" t="s">
        <v>287</v>
      </c>
    </row>
    <row r="37" spans="2:15" x14ac:dyDescent="0.25">
      <c r="B37" s="380" t="s">
        <v>548</v>
      </c>
      <c r="C37" s="380" t="s">
        <v>372</v>
      </c>
      <c r="D37" s="381" t="s">
        <v>273</v>
      </c>
      <c r="E37" s="381" t="s">
        <v>373</v>
      </c>
      <c r="F37" s="381" t="s">
        <v>275</v>
      </c>
      <c r="G37" s="381" t="s">
        <v>374</v>
      </c>
      <c r="H37" s="381" t="s">
        <v>279</v>
      </c>
      <c r="I37" s="381" t="s">
        <v>375</v>
      </c>
      <c r="J37" s="381" t="s">
        <v>376</v>
      </c>
      <c r="K37" s="381" t="s">
        <v>377</v>
      </c>
      <c r="L37" s="381" t="s">
        <v>378</v>
      </c>
      <c r="M37" s="381" t="s">
        <v>556</v>
      </c>
      <c r="N37" s="650"/>
      <c r="O37" s="652"/>
    </row>
    <row r="38" spans="2:15" x14ac:dyDescent="0.25">
      <c r="B38" s="382">
        <v>12</v>
      </c>
      <c r="C38" s="383">
        <v>0</v>
      </c>
      <c r="D38" s="384">
        <v>0</v>
      </c>
      <c r="E38" s="384">
        <v>0</v>
      </c>
      <c r="F38" s="384">
        <v>0</v>
      </c>
      <c r="G38" s="384">
        <v>0</v>
      </c>
      <c r="H38" s="384">
        <v>0</v>
      </c>
      <c r="I38" s="384">
        <v>0</v>
      </c>
      <c r="J38" s="384">
        <v>0</v>
      </c>
      <c r="K38" s="384">
        <v>0</v>
      </c>
      <c r="L38" s="384">
        <v>1</v>
      </c>
      <c r="M38" s="384">
        <v>0</v>
      </c>
      <c r="N38" s="385">
        <f>SUM(C38:M38)</f>
        <v>1</v>
      </c>
      <c r="O38" s="386">
        <f t="shared" ref="O38:O73" si="0">(N38/$N$73)*100</f>
        <v>9.8541584548679541E-3</v>
      </c>
    </row>
    <row r="39" spans="2:15" x14ac:dyDescent="0.25">
      <c r="B39" s="387">
        <v>13</v>
      </c>
      <c r="C39" s="388">
        <v>4</v>
      </c>
      <c r="D39" s="251">
        <v>0</v>
      </c>
      <c r="E39" s="251">
        <v>1</v>
      </c>
      <c r="F39" s="251">
        <v>0</v>
      </c>
      <c r="G39" s="251">
        <v>1</v>
      </c>
      <c r="H39" s="251">
        <v>0</v>
      </c>
      <c r="I39" s="251">
        <v>0</v>
      </c>
      <c r="J39" s="251">
        <v>1</v>
      </c>
      <c r="K39" s="251">
        <v>0</v>
      </c>
      <c r="L39" s="251">
        <v>2</v>
      </c>
      <c r="M39" s="251">
        <v>0</v>
      </c>
      <c r="N39" s="385">
        <f t="shared" ref="N39:N72" si="1">SUM(C39:M39)</f>
        <v>9</v>
      </c>
      <c r="O39" s="386">
        <f t="shared" si="0"/>
        <v>8.8687426093811583E-2</v>
      </c>
    </row>
    <row r="40" spans="2:15" x14ac:dyDescent="0.25">
      <c r="B40" s="387">
        <v>14</v>
      </c>
      <c r="C40" s="388">
        <v>6</v>
      </c>
      <c r="D40" s="251">
        <v>3</v>
      </c>
      <c r="E40" s="251">
        <v>0</v>
      </c>
      <c r="F40" s="251">
        <v>0</v>
      </c>
      <c r="G40" s="251">
        <v>0</v>
      </c>
      <c r="H40" s="251">
        <v>1</v>
      </c>
      <c r="I40" s="251">
        <v>2</v>
      </c>
      <c r="J40" s="251">
        <v>3</v>
      </c>
      <c r="K40" s="251">
        <v>3</v>
      </c>
      <c r="L40" s="251">
        <v>13</v>
      </c>
      <c r="M40" s="251">
        <v>0</v>
      </c>
      <c r="N40" s="385">
        <f t="shared" si="1"/>
        <v>31</v>
      </c>
      <c r="O40" s="386">
        <f t="shared" si="0"/>
        <v>0.30547891210090655</v>
      </c>
    </row>
    <row r="41" spans="2:15" x14ac:dyDescent="0.25">
      <c r="B41" s="387">
        <v>15</v>
      </c>
      <c r="C41" s="388">
        <v>30</v>
      </c>
      <c r="D41" s="251">
        <v>20</v>
      </c>
      <c r="E41" s="251">
        <v>5</v>
      </c>
      <c r="F41" s="251">
        <v>0</v>
      </c>
      <c r="G41" s="251">
        <v>2</v>
      </c>
      <c r="H41" s="251">
        <v>8</v>
      </c>
      <c r="I41" s="251">
        <v>5</v>
      </c>
      <c r="J41" s="251">
        <v>4</v>
      </c>
      <c r="K41" s="251">
        <v>5</v>
      </c>
      <c r="L41" s="251">
        <v>27</v>
      </c>
      <c r="M41" s="251">
        <v>0</v>
      </c>
      <c r="N41" s="385">
        <f t="shared" si="1"/>
        <v>106</v>
      </c>
      <c r="O41" s="386">
        <f t="shared" si="0"/>
        <v>1.0445407962160032</v>
      </c>
    </row>
    <row r="42" spans="2:15" x14ac:dyDescent="0.25">
      <c r="B42" s="387">
        <v>16</v>
      </c>
      <c r="C42" s="388">
        <v>73</v>
      </c>
      <c r="D42" s="251">
        <v>38</v>
      </c>
      <c r="E42" s="251">
        <v>7</v>
      </c>
      <c r="F42" s="251">
        <v>2</v>
      </c>
      <c r="G42" s="251">
        <v>4</v>
      </c>
      <c r="H42" s="251">
        <v>11</v>
      </c>
      <c r="I42" s="251">
        <v>7</v>
      </c>
      <c r="J42" s="251">
        <v>12</v>
      </c>
      <c r="K42" s="251">
        <v>13</v>
      </c>
      <c r="L42" s="251">
        <v>34</v>
      </c>
      <c r="M42" s="251">
        <v>2</v>
      </c>
      <c r="N42" s="385">
        <f t="shared" si="1"/>
        <v>203</v>
      </c>
      <c r="O42" s="386">
        <f t="shared" si="0"/>
        <v>2.0003941663381948</v>
      </c>
    </row>
    <row r="43" spans="2:15" x14ac:dyDescent="0.25">
      <c r="B43" s="387">
        <v>17</v>
      </c>
      <c r="C43" s="388">
        <v>119</v>
      </c>
      <c r="D43" s="251">
        <v>70</v>
      </c>
      <c r="E43" s="251">
        <v>17</v>
      </c>
      <c r="F43" s="251">
        <v>0</v>
      </c>
      <c r="G43" s="251">
        <v>6</v>
      </c>
      <c r="H43" s="251">
        <v>25</v>
      </c>
      <c r="I43" s="251">
        <v>18</v>
      </c>
      <c r="J43" s="251">
        <v>20</v>
      </c>
      <c r="K43" s="251">
        <v>22</v>
      </c>
      <c r="L43" s="251">
        <v>46</v>
      </c>
      <c r="M43" s="251">
        <v>4</v>
      </c>
      <c r="N43" s="385">
        <f t="shared" si="1"/>
        <v>347</v>
      </c>
      <c r="O43" s="386">
        <f t="shared" si="0"/>
        <v>3.4193929838391797</v>
      </c>
    </row>
    <row r="44" spans="2:15" x14ac:dyDescent="0.25">
      <c r="B44" s="387">
        <v>18</v>
      </c>
      <c r="C44" s="388">
        <v>123</v>
      </c>
      <c r="D44" s="251">
        <v>73</v>
      </c>
      <c r="E44" s="251">
        <v>21</v>
      </c>
      <c r="F44" s="251">
        <v>1</v>
      </c>
      <c r="G44" s="251">
        <v>13</v>
      </c>
      <c r="H44" s="251">
        <v>24</v>
      </c>
      <c r="I44" s="251">
        <v>19</v>
      </c>
      <c r="J44" s="251">
        <v>15</v>
      </c>
      <c r="K44" s="251">
        <v>17</v>
      </c>
      <c r="L44" s="251">
        <v>35</v>
      </c>
      <c r="M44" s="251">
        <v>9</v>
      </c>
      <c r="N44" s="385">
        <f t="shared" si="1"/>
        <v>350</v>
      </c>
      <c r="O44" s="386">
        <f t="shared" si="0"/>
        <v>3.4489554592037841</v>
      </c>
    </row>
    <row r="45" spans="2:15" x14ac:dyDescent="0.25">
      <c r="B45" s="387">
        <v>19</v>
      </c>
      <c r="C45" s="388">
        <v>163</v>
      </c>
      <c r="D45" s="251">
        <v>102</v>
      </c>
      <c r="E45" s="251">
        <v>19</v>
      </c>
      <c r="F45" s="251">
        <v>4</v>
      </c>
      <c r="G45" s="251">
        <v>8</v>
      </c>
      <c r="H45" s="251">
        <v>28</v>
      </c>
      <c r="I45" s="251">
        <v>20</v>
      </c>
      <c r="J45" s="251">
        <v>17</v>
      </c>
      <c r="K45" s="251">
        <v>17</v>
      </c>
      <c r="L45" s="251">
        <v>42</v>
      </c>
      <c r="M45" s="251">
        <v>9</v>
      </c>
      <c r="N45" s="385">
        <f t="shared" si="1"/>
        <v>429</v>
      </c>
      <c r="O45" s="386">
        <f t="shared" si="0"/>
        <v>4.227433977138352</v>
      </c>
    </row>
    <row r="46" spans="2:15" x14ac:dyDescent="0.25">
      <c r="B46" s="387">
        <v>20</v>
      </c>
      <c r="C46" s="388">
        <v>177</v>
      </c>
      <c r="D46" s="251">
        <v>116</v>
      </c>
      <c r="E46" s="251">
        <v>28</v>
      </c>
      <c r="F46" s="251">
        <v>1</v>
      </c>
      <c r="G46" s="251">
        <v>12</v>
      </c>
      <c r="H46" s="251">
        <v>24</v>
      </c>
      <c r="I46" s="251">
        <v>23</v>
      </c>
      <c r="J46" s="251">
        <v>17</v>
      </c>
      <c r="K46" s="251">
        <v>15</v>
      </c>
      <c r="L46" s="251">
        <v>40</v>
      </c>
      <c r="M46" s="251">
        <v>6</v>
      </c>
      <c r="N46" s="385">
        <f t="shared" si="1"/>
        <v>459</v>
      </c>
      <c r="O46" s="386">
        <f t="shared" si="0"/>
        <v>4.523058730784391</v>
      </c>
    </row>
    <row r="47" spans="2:15" x14ac:dyDescent="0.25">
      <c r="B47" s="387">
        <v>21</v>
      </c>
      <c r="C47" s="388">
        <v>188</v>
      </c>
      <c r="D47" s="251">
        <v>109</v>
      </c>
      <c r="E47" s="251">
        <v>30</v>
      </c>
      <c r="F47" s="251">
        <v>1</v>
      </c>
      <c r="G47" s="251">
        <v>15</v>
      </c>
      <c r="H47" s="251">
        <v>33</v>
      </c>
      <c r="I47" s="251">
        <v>25</v>
      </c>
      <c r="J47" s="251">
        <v>13</v>
      </c>
      <c r="K47" s="251">
        <v>15</v>
      </c>
      <c r="L47" s="251">
        <v>27</v>
      </c>
      <c r="M47" s="251">
        <v>16</v>
      </c>
      <c r="N47" s="385">
        <f t="shared" si="1"/>
        <v>472</v>
      </c>
      <c r="O47" s="386">
        <f t="shared" si="0"/>
        <v>4.6511627906976747</v>
      </c>
    </row>
    <row r="48" spans="2:15" x14ac:dyDescent="0.25">
      <c r="B48" s="387">
        <v>22</v>
      </c>
      <c r="C48" s="388">
        <v>228</v>
      </c>
      <c r="D48" s="251">
        <v>154</v>
      </c>
      <c r="E48" s="251">
        <v>30</v>
      </c>
      <c r="F48" s="251">
        <v>0</v>
      </c>
      <c r="G48" s="251">
        <v>8</v>
      </c>
      <c r="H48" s="251">
        <v>41</v>
      </c>
      <c r="I48" s="251">
        <v>35</v>
      </c>
      <c r="J48" s="251">
        <v>14</v>
      </c>
      <c r="K48" s="251">
        <v>18</v>
      </c>
      <c r="L48" s="251">
        <v>37</v>
      </c>
      <c r="M48" s="251">
        <v>5</v>
      </c>
      <c r="N48" s="385">
        <f t="shared" si="1"/>
        <v>570</v>
      </c>
      <c r="O48" s="386">
        <f t="shared" si="0"/>
        <v>5.6168703192747342</v>
      </c>
    </row>
    <row r="49" spans="2:15" x14ac:dyDescent="0.25">
      <c r="B49" s="387">
        <v>23</v>
      </c>
      <c r="C49" s="388">
        <v>245</v>
      </c>
      <c r="D49" s="251">
        <v>139</v>
      </c>
      <c r="E49" s="251">
        <v>25</v>
      </c>
      <c r="F49" s="251">
        <v>2</v>
      </c>
      <c r="G49" s="251">
        <v>12</v>
      </c>
      <c r="H49" s="251">
        <v>42</v>
      </c>
      <c r="I49" s="251">
        <v>30</v>
      </c>
      <c r="J49" s="251">
        <v>14</v>
      </c>
      <c r="K49" s="251">
        <v>15</v>
      </c>
      <c r="L49" s="251">
        <v>32</v>
      </c>
      <c r="M49" s="251">
        <v>12</v>
      </c>
      <c r="N49" s="385">
        <f t="shared" si="1"/>
        <v>568</v>
      </c>
      <c r="O49" s="386">
        <f t="shared" si="0"/>
        <v>5.5971620023649979</v>
      </c>
    </row>
    <row r="50" spans="2:15" x14ac:dyDescent="0.25">
      <c r="B50" s="387">
        <v>24</v>
      </c>
      <c r="C50" s="388">
        <v>237</v>
      </c>
      <c r="D50" s="251">
        <v>150</v>
      </c>
      <c r="E50" s="251">
        <v>22</v>
      </c>
      <c r="F50" s="251">
        <v>1</v>
      </c>
      <c r="G50" s="251">
        <v>18</v>
      </c>
      <c r="H50" s="251">
        <v>31</v>
      </c>
      <c r="I50" s="251">
        <v>31</v>
      </c>
      <c r="J50" s="251">
        <v>9</v>
      </c>
      <c r="K50" s="251">
        <v>15</v>
      </c>
      <c r="L50" s="251">
        <v>28</v>
      </c>
      <c r="M50" s="251">
        <v>19</v>
      </c>
      <c r="N50" s="385">
        <f t="shared" si="1"/>
        <v>561</v>
      </c>
      <c r="O50" s="386">
        <f t="shared" si="0"/>
        <v>5.5281828931809223</v>
      </c>
    </row>
    <row r="51" spans="2:15" x14ac:dyDescent="0.25">
      <c r="B51" s="387">
        <v>25</v>
      </c>
      <c r="C51" s="388">
        <v>260</v>
      </c>
      <c r="D51" s="251">
        <v>142</v>
      </c>
      <c r="E51" s="251">
        <v>30</v>
      </c>
      <c r="F51" s="251">
        <v>1</v>
      </c>
      <c r="G51" s="251">
        <v>18</v>
      </c>
      <c r="H51" s="251">
        <v>29</v>
      </c>
      <c r="I51" s="251">
        <v>30</v>
      </c>
      <c r="J51" s="251">
        <v>7</v>
      </c>
      <c r="K51" s="251">
        <v>6</v>
      </c>
      <c r="L51" s="251">
        <v>19</v>
      </c>
      <c r="M51" s="251">
        <v>19</v>
      </c>
      <c r="N51" s="385">
        <f t="shared" si="1"/>
        <v>561</v>
      </c>
      <c r="O51" s="386">
        <f t="shared" si="0"/>
        <v>5.5281828931809223</v>
      </c>
    </row>
    <row r="52" spans="2:15" x14ac:dyDescent="0.25">
      <c r="B52" s="387">
        <v>26</v>
      </c>
      <c r="C52" s="388">
        <v>227</v>
      </c>
      <c r="D52" s="251">
        <v>149</v>
      </c>
      <c r="E52" s="251">
        <v>15</v>
      </c>
      <c r="F52" s="251">
        <v>2</v>
      </c>
      <c r="G52" s="251">
        <v>18</v>
      </c>
      <c r="H52" s="251">
        <v>27</v>
      </c>
      <c r="I52" s="251">
        <v>29</v>
      </c>
      <c r="J52" s="251">
        <v>10</v>
      </c>
      <c r="K52" s="251">
        <v>15</v>
      </c>
      <c r="L52" s="251">
        <v>26</v>
      </c>
      <c r="M52" s="251">
        <v>13</v>
      </c>
      <c r="N52" s="385">
        <f t="shared" si="1"/>
        <v>531</v>
      </c>
      <c r="O52" s="386">
        <f t="shared" si="0"/>
        <v>5.2325581395348841</v>
      </c>
    </row>
    <row r="53" spans="2:15" x14ac:dyDescent="0.25">
      <c r="B53" s="387">
        <v>27</v>
      </c>
      <c r="C53" s="388">
        <v>238</v>
      </c>
      <c r="D53" s="251">
        <v>131</v>
      </c>
      <c r="E53" s="251">
        <v>21</v>
      </c>
      <c r="F53" s="251">
        <v>1</v>
      </c>
      <c r="G53" s="251">
        <v>13</v>
      </c>
      <c r="H53" s="251">
        <v>21</v>
      </c>
      <c r="I53" s="251">
        <v>36</v>
      </c>
      <c r="J53" s="251">
        <v>12</v>
      </c>
      <c r="K53" s="251">
        <v>8</v>
      </c>
      <c r="L53" s="251">
        <v>38</v>
      </c>
      <c r="M53" s="251">
        <v>9</v>
      </c>
      <c r="N53" s="385">
        <f t="shared" si="1"/>
        <v>528</v>
      </c>
      <c r="O53" s="386">
        <f t="shared" si="0"/>
        <v>5.2029956641702801</v>
      </c>
    </row>
    <row r="54" spans="2:15" x14ac:dyDescent="0.25">
      <c r="B54" s="387">
        <v>28</v>
      </c>
      <c r="C54" s="388">
        <v>240</v>
      </c>
      <c r="D54" s="251">
        <v>134</v>
      </c>
      <c r="E54" s="251">
        <v>20</v>
      </c>
      <c r="F54" s="251">
        <v>0</v>
      </c>
      <c r="G54" s="251">
        <v>15</v>
      </c>
      <c r="H54" s="251">
        <v>24</v>
      </c>
      <c r="I54" s="251">
        <v>31</v>
      </c>
      <c r="J54" s="251">
        <v>16</v>
      </c>
      <c r="K54" s="251">
        <v>18</v>
      </c>
      <c r="L54" s="251">
        <v>34</v>
      </c>
      <c r="M54" s="251">
        <v>12</v>
      </c>
      <c r="N54" s="385">
        <f t="shared" si="1"/>
        <v>544</v>
      </c>
      <c r="O54" s="386">
        <f t="shared" si="0"/>
        <v>5.3606621994481669</v>
      </c>
    </row>
    <row r="55" spans="2:15" x14ac:dyDescent="0.25">
      <c r="B55" s="387">
        <v>29</v>
      </c>
      <c r="C55" s="388">
        <v>230</v>
      </c>
      <c r="D55" s="251">
        <v>119</v>
      </c>
      <c r="E55" s="251">
        <v>18</v>
      </c>
      <c r="F55" s="251">
        <v>1</v>
      </c>
      <c r="G55" s="251">
        <v>12</v>
      </c>
      <c r="H55" s="251">
        <v>28</v>
      </c>
      <c r="I55" s="251">
        <v>22</v>
      </c>
      <c r="J55" s="251">
        <v>13</v>
      </c>
      <c r="K55" s="251">
        <v>25</v>
      </c>
      <c r="L55" s="251">
        <v>41</v>
      </c>
      <c r="M55" s="251">
        <v>7</v>
      </c>
      <c r="N55" s="385">
        <f t="shared" si="1"/>
        <v>516</v>
      </c>
      <c r="O55" s="386">
        <f t="shared" si="0"/>
        <v>5.0847457627118651</v>
      </c>
    </row>
    <row r="56" spans="2:15" x14ac:dyDescent="0.25">
      <c r="B56" s="387">
        <v>30</v>
      </c>
      <c r="C56" s="388">
        <v>206</v>
      </c>
      <c r="D56" s="251">
        <v>117</v>
      </c>
      <c r="E56" s="251">
        <v>16</v>
      </c>
      <c r="F56" s="251">
        <v>0</v>
      </c>
      <c r="G56" s="251">
        <v>7</v>
      </c>
      <c r="H56" s="251">
        <v>36</v>
      </c>
      <c r="I56" s="251">
        <v>24</v>
      </c>
      <c r="J56" s="251">
        <v>12</v>
      </c>
      <c r="K56" s="251">
        <v>22</v>
      </c>
      <c r="L56" s="251">
        <v>35</v>
      </c>
      <c r="M56" s="251">
        <v>5</v>
      </c>
      <c r="N56" s="385">
        <f t="shared" si="1"/>
        <v>480</v>
      </c>
      <c r="O56" s="386">
        <f t="shared" si="0"/>
        <v>4.7299960583366181</v>
      </c>
    </row>
    <row r="57" spans="2:15" x14ac:dyDescent="0.25">
      <c r="B57" s="387">
        <v>31</v>
      </c>
      <c r="C57" s="388">
        <v>190</v>
      </c>
      <c r="D57" s="251">
        <v>86</v>
      </c>
      <c r="E57" s="251">
        <v>17</v>
      </c>
      <c r="F57" s="251">
        <v>2</v>
      </c>
      <c r="G57" s="251">
        <v>11</v>
      </c>
      <c r="H57" s="251">
        <v>18</v>
      </c>
      <c r="I57" s="251">
        <v>21</v>
      </c>
      <c r="J57" s="251">
        <v>13</v>
      </c>
      <c r="K57" s="251">
        <v>15</v>
      </c>
      <c r="L57" s="251">
        <v>30</v>
      </c>
      <c r="M57" s="251">
        <v>8</v>
      </c>
      <c r="N57" s="385">
        <f t="shared" si="1"/>
        <v>411</v>
      </c>
      <c r="O57" s="386">
        <f t="shared" si="0"/>
        <v>4.050059124950729</v>
      </c>
    </row>
    <row r="58" spans="2:15" x14ac:dyDescent="0.25">
      <c r="B58" s="387">
        <v>32</v>
      </c>
      <c r="C58" s="388">
        <v>202</v>
      </c>
      <c r="D58" s="251">
        <v>88</v>
      </c>
      <c r="E58" s="251">
        <v>13</v>
      </c>
      <c r="F58" s="251">
        <v>2</v>
      </c>
      <c r="G58" s="251">
        <v>14</v>
      </c>
      <c r="H58" s="251">
        <v>31</v>
      </c>
      <c r="I58" s="251">
        <v>22</v>
      </c>
      <c r="J58" s="251">
        <v>11</v>
      </c>
      <c r="K58" s="251">
        <v>15</v>
      </c>
      <c r="L58" s="251">
        <v>28</v>
      </c>
      <c r="M58" s="251">
        <v>9</v>
      </c>
      <c r="N58" s="385">
        <f t="shared" si="1"/>
        <v>435</v>
      </c>
      <c r="O58" s="386">
        <f t="shared" si="0"/>
        <v>4.28655892786756</v>
      </c>
    </row>
    <row r="59" spans="2:15" x14ac:dyDescent="0.25">
      <c r="B59" s="387">
        <v>33</v>
      </c>
      <c r="C59" s="388">
        <v>180</v>
      </c>
      <c r="D59" s="251">
        <v>93</v>
      </c>
      <c r="E59" s="251">
        <v>15</v>
      </c>
      <c r="F59" s="251">
        <v>3</v>
      </c>
      <c r="G59" s="251">
        <v>8</v>
      </c>
      <c r="H59" s="251">
        <v>17</v>
      </c>
      <c r="I59" s="251">
        <v>13</v>
      </c>
      <c r="J59" s="251">
        <v>9</v>
      </c>
      <c r="K59" s="251">
        <v>14</v>
      </c>
      <c r="L59" s="251">
        <v>24</v>
      </c>
      <c r="M59" s="251">
        <v>12</v>
      </c>
      <c r="N59" s="385">
        <f t="shared" si="1"/>
        <v>388</v>
      </c>
      <c r="O59" s="386">
        <f t="shared" si="0"/>
        <v>3.8234134804887661</v>
      </c>
    </row>
    <row r="60" spans="2:15" x14ac:dyDescent="0.25">
      <c r="B60" s="387">
        <v>34</v>
      </c>
      <c r="C60" s="388">
        <v>141</v>
      </c>
      <c r="D60" s="251">
        <v>84</v>
      </c>
      <c r="E60" s="251">
        <v>15</v>
      </c>
      <c r="F60" s="251">
        <v>2</v>
      </c>
      <c r="G60" s="251">
        <v>4</v>
      </c>
      <c r="H60" s="251">
        <v>21</v>
      </c>
      <c r="I60" s="251">
        <v>15</v>
      </c>
      <c r="J60" s="251">
        <v>6</v>
      </c>
      <c r="K60" s="251">
        <v>16</v>
      </c>
      <c r="L60" s="251">
        <v>27</v>
      </c>
      <c r="M60" s="251">
        <v>7</v>
      </c>
      <c r="N60" s="385">
        <f t="shared" si="1"/>
        <v>338</v>
      </c>
      <c r="O60" s="386">
        <f t="shared" si="0"/>
        <v>3.3307055577453686</v>
      </c>
    </row>
    <row r="61" spans="2:15" x14ac:dyDescent="0.25">
      <c r="B61" s="387">
        <v>35</v>
      </c>
      <c r="C61" s="388">
        <v>123</v>
      </c>
      <c r="D61" s="251">
        <v>57</v>
      </c>
      <c r="E61" s="251">
        <v>10</v>
      </c>
      <c r="F61" s="251">
        <v>1</v>
      </c>
      <c r="G61" s="251">
        <v>4</v>
      </c>
      <c r="H61" s="251">
        <v>20</v>
      </c>
      <c r="I61" s="251">
        <v>12</v>
      </c>
      <c r="J61" s="251">
        <v>7</v>
      </c>
      <c r="K61" s="251">
        <v>12</v>
      </c>
      <c r="L61" s="251">
        <v>19</v>
      </c>
      <c r="M61" s="251">
        <v>7</v>
      </c>
      <c r="N61" s="385">
        <f t="shared" si="1"/>
        <v>272</v>
      </c>
      <c r="O61" s="386">
        <f t="shared" si="0"/>
        <v>2.6803310997240835</v>
      </c>
    </row>
    <row r="62" spans="2:15" x14ac:dyDescent="0.25">
      <c r="B62" s="387">
        <v>36</v>
      </c>
      <c r="C62" s="388">
        <v>115</v>
      </c>
      <c r="D62" s="251">
        <v>53</v>
      </c>
      <c r="E62" s="251">
        <v>7</v>
      </c>
      <c r="F62" s="251">
        <v>0</v>
      </c>
      <c r="G62" s="251">
        <v>5</v>
      </c>
      <c r="H62" s="251">
        <v>17</v>
      </c>
      <c r="I62" s="251">
        <v>13</v>
      </c>
      <c r="J62" s="251">
        <v>12</v>
      </c>
      <c r="K62" s="251">
        <v>12</v>
      </c>
      <c r="L62" s="251">
        <v>18</v>
      </c>
      <c r="M62" s="251">
        <v>2</v>
      </c>
      <c r="N62" s="385">
        <f t="shared" si="1"/>
        <v>254</v>
      </c>
      <c r="O62" s="386">
        <f t="shared" si="0"/>
        <v>2.5029562475364604</v>
      </c>
    </row>
    <row r="63" spans="2:15" x14ac:dyDescent="0.25">
      <c r="B63" s="387">
        <v>37</v>
      </c>
      <c r="C63" s="388">
        <v>93</v>
      </c>
      <c r="D63" s="251">
        <v>43</v>
      </c>
      <c r="E63" s="251">
        <v>5</v>
      </c>
      <c r="F63" s="251">
        <v>0</v>
      </c>
      <c r="G63" s="251">
        <v>4</v>
      </c>
      <c r="H63" s="251">
        <v>8</v>
      </c>
      <c r="I63" s="251">
        <v>4</v>
      </c>
      <c r="J63" s="251">
        <v>7</v>
      </c>
      <c r="K63" s="251">
        <v>12</v>
      </c>
      <c r="L63" s="251">
        <v>12</v>
      </c>
      <c r="M63" s="251">
        <v>4</v>
      </c>
      <c r="N63" s="385">
        <f t="shared" si="1"/>
        <v>192</v>
      </c>
      <c r="O63" s="386">
        <f t="shared" si="0"/>
        <v>1.8919984233346472</v>
      </c>
    </row>
    <row r="64" spans="2:15" x14ac:dyDescent="0.25">
      <c r="B64" s="387">
        <v>38</v>
      </c>
      <c r="C64" s="388">
        <v>68</v>
      </c>
      <c r="D64" s="251">
        <v>35</v>
      </c>
      <c r="E64" s="251">
        <v>4</v>
      </c>
      <c r="F64" s="251">
        <v>2</v>
      </c>
      <c r="G64" s="251">
        <v>6</v>
      </c>
      <c r="H64" s="251">
        <v>7</v>
      </c>
      <c r="I64" s="251">
        <v>9</v>
      </c>
      <c r="J64" s="251">
        <v>5</v>
      </c>
      <c r="K64" s="251">
        <v>5</v>
      </c>
      <c r="L64" s="251">
        <v>16</v>
      </c>
      <c r="M64" s="251">
        <v>4</v>
      </c>
      <c r="N64" s="385">
        <f t="shared" si="1"/>
        <v>161</v>
      </c>
      <c r="O64" s="386">
        <f t="shared" si="0"/>
        <v>1.5865195112337405</v>
      </c>
    </row>
    <row r="65" spans="2:15" x14ac:dyDescent="0.25">
      <c r="B65" s="387">
        <v>39</v>
      </c>
      <c r="C65" s="388">
        <v>66</v>
      </c>
      <c r="D65" s="251">
        <v>25</v>
      </c>
      <c r="E65" s="251">
        <v>3</v>
      </c>
      <c r="F65" s="251">
        <v>0</v>
      </c>
      <c r="G65" s="251">
        <v>2</v>
      </c>
      <c r="H65" s="251">
        <v>10</v>
      </c>
      <c r="I65" s="251">
        <v>5</v>
      </c>
      <c r="J65" s="251">
        <v>8</v>
      </c>
      <c r="K65" s="251">
        <v>8</v>
      </c>
      <c r="L65" s="251">
        <v>11</v>
      </c>
      <c r="M65" s="251">
        <v>2</v>
      </c>
      <c r="N65" s="385">
        <f t="shared" si="1"/>
        <v>140</v>
      </c>
      <c r="O65" s="386">
        <f t="shared" si="0"/>
        <v>1.3795821836815136</v>
      </c>
    </row>
    <row r="66" spans="2:15" x14ac:dyDescent="0.25">
      <c r="B66" s="387">
        <v>40</v>
      </c>
      <c r="C66" s="388">
        <v>48</v>
      </c>
      <c r="D66" s="251">
        <v>18</v>
      </c>
      <c r="E66" s="251">
        <v>7</v>
      </c>
      <c r="F66" s="251">
        <v>0</v>
      </c>
      <c r="G66" s="251">
        <v>4</v>
      </c>
      <c r="H66" s="251">
        <v>3</v>
      </c>
      <c r="I66" s="251">
        <v>2</v>
      </c>
      <c r="J66" s="251">
        <v>5</v>
      </c>
      <c r="K66" s="251">
        <v>1</v>
      </c>
      <c r="L66" s="251">
        <v>15</v>
      </c>
      <c r="M66" s="251">
        <v>1</v>
      </c>
      <c r="N66" s="385">
        <f t="shared" si="1"/>
        <v>104</v>
      </c>
      <c r="O66" s="386">
        <f t="shared" si="0"/>
        <v>1.0248324793062673</v>
      </c>
    </row>
    <row r="67" spans="2:15" x14ac:dyDescent="0.25">
      <c r="B67" s="387">
        <v>41</v>
      </c>
      <c r="C67" s="388">
        <v>30</v>
      </c>
      <c r="D67" s="251">
        <v>13</v>
      </c>
      <c r="E67" s="251">
        <v>1</v>
      </c>
      <c r="F67" s="251">
        <v>0</v>
      </c>
      <c r="G67" s="251">
        <v>3</v>
      </c>
      <c r="H67" s="251">
        <v>4</v>
      </c>
      <c r="I67" s="251">
        <v>4</v>
      </c>
      <c r="J67" s="251">
        <v>4</v>
      </c>
      <c r="K67" s="251">
        <v>6</v>
      </c>
      <c r="L67" s="251">
        <v>15</v>
      </c>
      <c r="M67" s="251">
        <v>0</v>
      </c>
      <c r="N67" s="385">
        <f t="shared" si="1"/>
        <v>80</v>
      </c>
      <c r="O67" s="386">
        <f t="shared" si="0"/>
        <v>0.78833267638943638</v>
      </c>
    </row>
    <row r="68" spans="2:15" x14ac:dyDescent="0.25">
      <c r="B68" s="387">
        <v>42</v>
      </c>
      <c r="C68" s="388">
        <v>21</v>
      </c>
      <c r="D68" s="251">
        <v>6</v>
      </c>
      <c r="E68" s="251">
        <v>2</v>
      </c>
      <c r="F68" s="251">
        <v>0</v>
      </c>
      <c r="G68" s="251">
        <v>1</v>
      </c>
      <c r="H68" s="251">
        <v>0</v>
      </c>
      <c r="I68" s="251">
        <v>0</v>
      </c>
      <c r="J68" s="251">
        <v>3</v>
      </c>
      <c r="K68" s="251">
        <v>2</v>
      </c>
      <c r="L68" s="251">
        <v>4</v>
      </c>
      <c r="M68" s="251">
        <v>1</v>
      </c>
      <c r="N68" s="385">
        <f t="shared" si="1"/>
        <v>40</v>
      </c>
      <c r="O68" s="386">
        <f t="shared" si="0"/>
        <v>0.39416633819471819</v>
      </c>
    </row>
    <row r="69" spans="2:15" x14ac:dyDescent="0.25">
      <c r="B69" s="387">
        <v>43</v>
      </c>
      <c r="C69" s="388">
        <v>11</v>
      </c>
      <c r="D69" s="251">
        <v>7</v>
      </c>
      <c r="E69" s="251">
        <v>2</v>
      </c>
      <c r="F69" s="251">
        <v>0</v>
      </c>
      <c r="G69" s="251">
        <v>1</v>
      </c>
      <c r="H69" s="251">
        <v>2</v>
      </c>
      <c r="I69" s="251">
        <v>0</v>
      </c>
      <c r="J69" s="251">
        <v>0</v>
      </c>
      <c r="K69" s="251">
        <v>2</v>
      </c>
      <c r="L69" s="251">
        <v>2</v>
      </c>
      <c r="M69" s="251">
        <v>0</v>
      </c>
      <c r="N69" s="385">
        <f t="shared" si="1"/>
        <v>27</v>
      </c>
      <c r="O69" s="386">
        <f t="shared" si="0"/>
        <v>0.26606227828143475</v>
      </c>
    </row>
    <row r="70" spans="2:15" x14ac:dyDescent="0.25">
      <c r="B70" s="387">
        <v>44</v>
      </c>
      <c r="C70" s="388">
        <v>8</v>
      </c>
      <c r="D70" s="251">
        <v>5</v>
      </c>
      <c r="E70" s="251">
        <v>0</v>
      </c>
      <c r="F70" s="251">
        <v>0</v>
      </c>
      <c r="G70" s="251">
        <v>0</v>
      </c>
      <c r="H70" s="251">
        <v>1</v>
      </c>
      <c r="I70" s="251">
        <v>0</v>
      </c>
      <c r="J70" s="251">
        <v>1</v>
      </c>
      <c r="K70" s="251">
        <v>0</v>
      </c>
      <c r="L70" s="251">
        <v>2</v>
      </c>
      <c r="M70" s="251">
        <v>0</v>
      </c>
      <c r="N70" s="385">
        <f t="shared" si="1"/>
        <v>17</v>
      </c>
      <c r="O70" s="386">
        <f t="shared" si="0"/>
        <v>0.16752069373275522</v>
      </c>
    </row>
    <row r="71" spans="2:15" x14ac:dyDescent="0.25">
      <c r="B71" s="387">
        <v>45</v>
      </c>
      <c r="C71" s="388">
        <v>5</v>
      </c>
      <c r="D71" s="251">
        <v>0</v>
      </c>
      <c r="E71" s="251">
        <v>0</v>
      </c>
      <c r="F71" s="251">
        <v>0</v>
      </c>
      <c r="G71" s="251">
        <v>0</v>
      </c>
      <c r="H71" s="251">
        <v>1</v>
      </c>
      <c r="I71" s="251">
        <v>0</v>
      </c>
      <c r="J71" s="251">
        <v>1</v>
      </c>
      <c r="K71" s="251">
        <v>0</v>
      </c>
      <c r="L71" s="251">
        <v>1</v>
      </c>
      <c r="M71" s="251">
        <v>0</v>
      </c>
      <c r="N71" s="266">
        <f t="shared" si="1"/>
        <v>8</v>
      </c>
      <c r="O71" s="386">
        <f t="shared" si="0"/>
        <v>7.8833267638943633E-2</v>
      </c>
    </row>
    <row r="72" spans="2:15" x14ac:dyDescent="0.25">
      <c r="B72" s="387" t="s">
        <v>379</v>
      </c>
      <c r="C72" s="388">
        <v>9</v>
      </c>
      <c r="D72" s="251">
        <v>0</v>
      </c>
      <c r="E72" s="251">
        <v>0</v>
      </c>
      <c r="F72" s="251">
        <v>0</v>
      </c>
      <c r="G72" s="251">
        <v>1</v>
      </c>
      <c r="H72" s="251">
        <v>0</v>
      </c>
      <c r="I72" s="251">
        <v>0</v>
      </c>
      <c r="J72" s="251">
        <v>0</v>
      </c>
      <c r="K72" s="251">
        <v>2</v>
      </c>
      <c r="L72" s="251">
        <v>3</v>
      </c>
      <c r="M72" s="251">
        <v>0</v>
      </c>
      <c r="N72" s="389">
        <f t="shared" si="1"/>
        <v>15</v>
      </c>
      <c r="O72" s="386">
        <f t="shared" si="0"/>
        <v>0.14781237682301931</v>
      </c>
    </row>
    <row r="73" spans="2:15" x14ac:dyDescent="0.25">
      <c r="B73" s="390" t="s">
        <v>150</v>
      </c>
      <c r="C73" s="390">
        <f t="shared" ref="C73:N73" si="2">SUM(C38:C72)</f>
        <v>4304</v>
      </c>
      <c r="D73" s="390">
        <f t="shared" si="2"/>
        <v>2379</v>
      </c>
      <c r="E73" s="390">
        <f t="shared" si="2"/>
        <v>426</v>
      </c>
      <c r="F73" s="390">
        <f t="shared" si="2"/>
        <v>29</v>
      </c>
      <c r="G73" s="390">
        <f t="shared" si="2"/>
        <v>250</v>
      </c>
      <c r="H73" s="390">
        <f t="shared" si="2"/>
        <v>593</v>
      </c>
      <c r="I73" s="390">
        <f t="shared" si="2"/>
        <v>507</v>
      </c>
      <c r="J73" s="390">
        <f t="shared" si="2"/>
        <v>301</v>
      </c>
      <c r="K73" s="390">
        <f t="shared" si="2"/>
        <v>371</v>
      </c>
      <c r="L73" s="390">
        <f t="shared" si="2"/>
        <v>784</v>
      </c>
      <c r="M73" s="390">
        <f t="shared" si="2"/>
        <v>204</v>
      </c>
      <c r="N73" s="247">
        <f t="shared" si="2"/>
        <v>10148</v>
      </c>
      <c r="O73" s="391">
        <f t="shared" si="0"/>
        <v>100</v>
      </c>
    </row>
    <row r="74" spans="2:15" x14ac:dyDescent="0.25">
      <c r="B74" s="370" t="s">
        <v>341</v>
      </c>
      <c r="C74" s="251"/>
      <c r="D74" s="251"/>
      <c r="E74" s="251"/>
      <c r="F74" s="251"/>
      <c r="G74" s="251"/>
      <c r="H74" s="251"/>
      <c r="I74" s="251"/>
      <c r="J74" s="251"/>
      <c r="K74" s="251"/>
      <c r="L74" s="251"/>
      <c r="M74" s="251"/>
      <c r="N74" s="251"/>
      <c r="O74" s="249"/>
    </row>
    <row r="75" spans="2:15" x14ac:dyDescent="0.25">
      <c r="B75" s="370"/>
      <c r="C75" s="251"/>
      <c r="D75" s="251"/>
      <c r="E75" s="251"/>
      <c r="F75" s="251"/>
      <c r="G75" s="251"/>
      <c r="H75" s="251"/>
      <c r="I75" s="251"/>
      <c r="J75" s="251"/>
      <c r="K75" s="251"/>
      <c r="L75" s="251"/>
      <c r="M75" s="251"/>
      <c r="N75" s="251"/>
      <c r="O75" s="249"/>
    </row>
    <row r="76" spans="2:15" x14ac:dyDescent="0.25">
      <c r="B76" s="647" t="s">
        <v>550</v>
      </c>
      <c r="C76" s="647"/>
      <c r="D76" s="647"/>
      <c r="E76" s="647"/>
      <c r="F76" s="647"/>
      <c r="G76" s="647"/>
      <c r="H76" s="647"/>
      <c r="I76" s="647"/>
      <c r="J76" s="647"/>
      <c r="K76" s="647"/>
      <c r="L76" s="647"/>
      <c r="M76" s="647"/>
      <c r="N76" s="647"/>
      <c r="O76" s="647"/>
    </row>
    <row r="77" spans="2:15" x14ac:dyDescent="0.25">
      <c r="B77" s="376" t="s">
        <v>547</v>
      </c>
      <c r="C77" s="229"/>
      <c r="D77" s="229"/>
      <c r="E77" s="229"/>
      <c r="F77" s="229"/>
      <c r="G77" s="229"/>
      <c r="H77" s="229"/>
      <c r="I77" s="229"/>
      <c r="J77" s="229"/>
      <c r="K77" s="229"/>
      <c r="L77" s="229"/>
      <c r="M77" s="229"/>
      <c r="N77" s="654" t="s">
        <v>150</v>
      </c>
      <c r="O77" s="653" t="s">
        <v>287</v>
      </c>
    </row>
    <row r="78" spans="2:15" x14ac:dyDescent="0.25">
      <c r="B78" s="380" t="s">
        <v>548</v>
      </c>
      <c r="C78" s="230" t="s">
        <v>372</v>
      </c>
      <c r="D78" s="230" t="s">
        <v>273</v>
      </c>
      <c r="E78" s="230" t="s">
        <v>274</v>
      </c>
      <c r="F78" s="230" t="s">
        <v>275</v>
      </c>
      <c r="G78" s="230" t="s">
        <v>276</v>
      </c>
      <c r="H78" s="230" t="s">
        <v>279</v>
      </c>
      <c r="I78" s="230" t="s">
        <v>375</v>
      </c>
      <c r="J78" s="230" t="s">
        <v>380</v>
      </c>
      <c r="K78" s="230" t="s">
        <v>381</v>
      </c>
      <c r="L78" s="230" t="s">
        <v>382</v>
      </c>
      <c r="M78" s="381" t="s">
        <v>556</v>
      </c>
      <c r="N78" s="655"/>
      <c r="O78" s="653"/>
    </row>
    <row r="79" spans="2:15" x14ac:dyDescent="0.25">
      <c r="B79" s="392" t="s">
        <v>383</v>
      </c>
      <c r="C79" s="251">
        <v>1</v>
      </c>
      <c r="D79" s="251">
        <v>0</v>
      </c>
      <c r="E79" s="251">
        <v>0</v>
      </c>
      <c r="F79" s="251">
        <v>0</v>
      </c>
      <c r="G79" s="251">
        <v>0</v>
      </c>
      <c r="H79" s="251">
        <v>0</v>
      </c>
      <c r="I79" s="251">
        <v>0</v>
      </c>
      <c r="J79" s="251">
        <v>0</v>
      </c>
      <c r="K79" s="251">
        <v>0</v>
      </c>
      <c r="L79" s="251">
        <v>0</v>
      </c>
      <c r="M79" s="251">
        <v>0</v>
      </c>
      <c r="N79" s="247">
        <f t="shared" ref="N79:N113" si="3">SUM(C79:M79)</f>
        <v>1</v>
      </c>
      <c r="O79" s="393">
        <f>(N79/$N$114)*100</f>
        <v>1.0090817356205853E-2</v>
      </c>
    </row>
    <row r="80" spans="2:15" x14ac:dyDescent="0.25">
      <c r="B80" s="389">
        <f t="shared" ref="B80:B112" si="4">B79+1</f>
        <v>13</v>
      </c>
      <c r="C80" s="251">
        <v>3</v>
      </c>
      <c r="D80" s="251">
        <v>0</v>
      </c>
      <c r="E80" s="251">
        <v>0</v>
      </c>
      <c r="F80" s="251">
        <v>0</v>
      </c>
      <c r="G80" s="251">
        <v>0</v>
      </c>
      <c r="H80" s="251">
        <v>0</v>
      </c>
      <c r="I80" s="251">
        <v>0</v>
      </c>
      <c r="J80" s="251">
        <v>0</v>
      </c>
      <c r="K80" s="251">
        <v>2</v>
      </c>
      <c r="L80" s="251">
        <v>3</v>
      </c>
      <c r="M80" s="251">
        <v>0</v>
      </c>
      <c r="N80" s="247">
        <f t="shared" si="3"/>
        <v>8</v>
      </c>
      <c r="O80" s="393">
        <f t="shared" ref="O80:O114" si="5">(N80/$N$114)*100</f>
        <v>8.0726538849646826E-2</v>
      </c>
    </row>
    <row r="81" spans="2:15" x14ac:dyDescent="0.25">
      <c r="B81" s="389">
        <f t="shared" si="4"/>
        <v>14</v>
      </c>
      <c r="C81" s="251">
        <v>6</v>
      </c>
      <c r="D81" s="251">
        <v>11</v>
      </c>
      <c r="E81" s="251">
        <v>2</v>
      </c>
      <c r="F81" s="251">
        <v>0</v>
      </c>
      <c r="G81" s="251">
        <v>0</v>
      </c>
      <c r="H81" s="251">
        <v>4</v>
      </c>
      <c r="I81" s="251">
        <v>0</v>
      </c>
      <c r="J81" s="251">
        <v>1</v>
      </c>
      <c r="K81" s="251">
        <v>1</v>
      </c>
      <c r="L81" s="251">
        <v>8</v>
      </c>
      <c r="M81" s="251">
        <v>0</v>
      </c>
      <c r="N81" s="247">
        <f t="shared" si="3"/>
        <v>33</v>
      </c>
      <c r="O81" s="393">
        <f t="shared" si="5"/>
        <v>0.33299697275479317</v>
      </c>
    </row>
    <row r="82" spans="2:15" x14ac:dyDescent="0.25">
      <c r="B82" s="389">
        <f t="shared" si="4"/>
        <v>15</v>
      </c>
      <c r="C82" s="251">
        <v>38</v>
      </c>
      <c r="D82" s="251">
        <v>15</v>
      </c>
      <c r="E82" s="251">
        <v>5</v>
      </c>
      <c r="F82" s="251">
        <v>0</v>
      </c>
      <c r="G82" s="251">
        <v>2</v>
      </c>
      <c r="H82" s="251">
        <v>7</v>
      </c>
      <c r="I82" s="251">
        <v>6</v>
      </c>
      <c r="J82" s="251">
        <v>4</v>
      </c>
      <c r="K82" s="251">
        <v>5</v>
      </c>
      <c r="L82" s="251">
        <v>21</v>
      </c>
      <c r="M82" s="251">
        <v>0</v>
      </c>
      <c r="N82" s="247">
        <f t="shared" si="3"/>
        <v>103</v>
      </c>
      <c r="O82" s="393">
        <f t="shared" si="5"/>
        <v>1.039354187689203</v>
      </c>
    </row>
    <row r="83" spans="2:15" x14ac:dyDescent="0.25">
      <c r="B83" s="389">
        <f t="shared" si="4"/>
        <v>16</v>
      </c>
      <c r="C83" s="251">
        <v>66</v>
      </c>
      <c r="D83" s="251">
        <v>39</v>
      </c>
      <c r="E83" s="251">
        <v>11</v>
      </c>
      <c r="F83" s="251">
        <v>0</v>
      </c>
      <c r="G83" s="251">
        <v>7</v>
      </c>
      <c r="H83" s="251">
        <v>21</v>
      </c>
      <c r="I83" s="251">
        <v>10</v>
      </c>
      <c r="J83" s="251">
        <v>10</v>
      </c>
      <c r="K83" s="251">
        <v>16</v>
      </c>
      <c r="L83" s="251">
        <v>23</v>
      </c>
      <c r="M83" s="251">
        <v>0</v>
      </c>
      <c r="N83" s="247">
        <f t="shared" si="3"/>
        <v>203</v>
      </c>
      <c r="O83" s="393">
        <f t="shared" si="5"/>
        <v>2.0484359233097882</v>
      </c>
    </row>
    <row r="84" spans="2:15" x14ac:dyDescent="0.25">
      <c r="B84" s="389">
        <f t="shared" si="4"/>
        <v>17</v>
      </c>
      <c r="C84" s="251">
        <v>108</v>
      </c>
      <c r="D84" s="251">
        <v>45</v>
      </c>
      <c r="E84" s="251">
        <v>7</v>
      </c>
      <c r="F84" s="251">
        <v>0</v>
      </c>
      <c r="G84" s="251">
        <v>8</v>
      </c>
      <c r="H84" s="251">
        <v>27</v>
      </c>
      <c r="I84" s="251">
        <v>14</v>
      </c>
      <c r="J84" s="251">
        <v>12</v>
      </c>
      <c r="K84" s="251">
        <v>18</v>
      </c>
      <c r="L84" s="251">
        <v>36</v>
      </c>
      <c r="M84" s="251">
        <v>6</v>
      </c>
      <c r="N84" s="247">
        <f t="shared" si="3"/>
        <v>281</v>
      </c>
      <c r="O84" s="393">
        <f t="shared" si="5"/>
        <v>2.8355196770938447</v>
      </c>
    </row>
    <row r="85" spans="2:15" x14ac:dyDescent="0.25">
      <c r="B85" s="389">
        <f t="shared" si="4"/>
        <v>18</v>
      </c>
      <c r="C85" s="251">
        <v>128</v>
      </c>
      <c r="D85" s="251">
        <v>70</v>
      </c>
      <c r="E85" s="251">
        <v>12</v>
      </c>
      <c r="F85" s="251">
        <v>4</v>
      </c>
      <c r="G85" s="251">
        <v>13</v>
      </c>
      <c r="H85" s="251">
        <v>36</v>
      </c>
      <c r="I85" s="251">
        <v>21</v>
      </c>
      <c r="J85" s="251">
        <v>11</v>
      </c>
      <c r="K85" s="251">
        <v>18</v>
      </c>
      <c r="L85" s="251">
        <v>27</v>
      </c>
      <c r="M85" s="251">
        <v>10</v>
      </c>
      <c r="N85" s="247">
        <f t="shared" si="3"/>
        <v>350</v>
      </c>
      <c r="O85" s="393">
        <f t="shared" si="5"/>
        <v>3.5317860746720484</v>
      </c>
    </row>
    <row r="86" spans="2:15" x14ac:dyDescent="0.25">
      <c r="B86" s="389">
        <f t="shared" si="4"/>
        <v>19</v>
      </c>
      <c r="C86" s="251">
        <v>201</v>
      </c>
      <c r="D86" s="251">
        <v>92</v>
      </c>
      <c r="E86" s="251">
        <v>13</v>
      </c>
      <c r="F86" s="251">
        <v>3</v>
      </c>
      <c r="G86" s="251">
        <v>11</v>
      </c>
      <c r="H86" s="251">
        <v>23</v>
      </c>
      <c r="I86" s="251">
        <v>23</v>
      </c>
      <c r="J86" s="251">
        <v>14</v>
      </c>
      <c r="K86" s="251">
        <v>18</v>
      </c>
      <c r="L86" s="251">
        <v>52</v>
      </c>
      <c r="M86" s="251">
        <v>10</v>
      </c>
      <c r="N86" s="247">
        <f t="shared" si="3"/>
        <v>460</v>
      </c>
      <c r="O86" s="393">
        <f t="shared" si="5"/>
        <v>4.6417759838546919</v>
      </c>
    </row>
    <row r="87" spans="2:15" x14ac:dyDescent="0.25">
      <c r="B87" s="389">
        <f t="shared" si="4"/>
        <v>20</v>
      </c>
      <c r="C87" s="251">
        <v>191</v>
      </c>
      <c r="D87" s="251">
        <v>104</v>
      </c>
      <c r="E87" s="251">
        <v>19</v>
      </c>
      <c r="F87" s="251">
        <v>2</v>
      </c>
      <c r="G87" s="251">
        <v>12</v>
      </c>
      <c r="H87" s="251">
        <v>28</v>
      </c>
      <c r="I87" s="251">
        <v>23</v>
      </c>
      <c r="J87" s="251">
        <v>15</v>
      </c>
      <c r="K87" s="251">
        <v>18</v>
      </c>
      <c r="L87" s="251">
        <v>34</v>
      </c>
      <c r="M87" s="251">
        <v>11</v>
      </c>
      <c r="N87" s="247">
        <f t="shared" si="3"/>
        <v>457</v>
      </c>
      <c r="O87" s="393">
        <f t="shared" si="5"/>
        <v>4.6115035317860746</v>
      </c>
    </row>
    <row r="88" spans="2:15" x14ac:dyDescent="0.25">
      <c r="B88" s="389">
        <f t="shared" si="4"/>
        <v>21</v>
      </c>
      <c r="C88" s="251">
        <v>167</v>
      </c>
      <c r="D88" s="251">
        <v>108</v>
      </c>
      <c r="E88" s="251">
        <v>21</v>
      </c>
      <c r="F88" s="251">
        <v>2</v>
      </c>
      <c r="G88" s="251">
        <v>11</v>
      </c>
      <c r="H88" s="251">
        <v>29</v>
      </c>
      <c r="I88" s="251">
        <v>28</v>
      </c>
      <c r="J88" s="251">
        <v>17</v>
      </c>
      <c r="K88" s="251">
        <v>17</v>
      </c>
      <c r="L88" s="251">
        <v>46</v>
      </c>
      <c r="M88" s="251">
        <v>9</v>
      </c>
      <c r="N88" s="247">
        <f t="shared" si="3"/>
        <v>455</v>
      </c>
      <c r="O88" s="393">
        <f t="shared" si="5"/>
        <v>4.5913218970736631</v>
      </c>
    </row>
    <row r="89" spans="2:15" x14ac:dyDescent="0.25">
      <c r="B89" s="389">
        <f t="shared" si="4"/>
        <v>22</v>
      </c>
      <c r="C89" s="251">
        <v>189</v>
      </c>
      <c r="D89" s="251">
        <v>113</v>
      </c>
      <c r="E89" s="251">
        <v>22</v>
      </c>
      <c r="F89" s="251">
        <v>1</v>
      </c>
      <c r="G89" s="251">
        <v>11</v>
      </c>
      <c r="H89" s="251">
        <v>30</v>
      </c>
      <c r="I89" s="251">
        <v>26</v>
      </c>
      <c r="J89" s="251">
        <v>12</v>
      </c>
      <c r="K89" s="251">
        <v>12</v>
      </c>
      <c r="L89" s="251">
        <v>43</v>
      </c>
      <c r="M89" s="251">
        <v>15</v>
      </c>
      <c r="N89" s="247">
        <f t="shared" si="3"/>
        <v>474</v>
      </c>
      <c r="O89" s="393">
        <f t="shared" si="5"/>
        <v>4.7830474268415735</v>
      </c>
    </row>
    <row r="90" spans="2:15" x14ac:dyDescent="0.25">
      <c r="B90" s="389">
        <f t="shared" si="4"/>
        <v>23</v>
      </c>
      <c r="C90" s="251">
        <v>229</v>
      </c>
      <c r="D90" s="251">
        <v>151</v>
      </c>
      <c r="E90" s="251">
        <v>33</v>
      </c>
      <c r="F90" s="251">
        <v>4</v>
      </c>
      <c r="G90" s="251">
        <v>15</v>
      </c>
      <c r="H90" s="251">
        <v>33</v>
      </c>
      <c r="I90" s="251">
        <v>28</v>
      </c>
      <c r="J90" s="251">
        <v>11</v>
      </c>
      <c r="K90" s="251">
        <v>11</v>
      </c>
      <c r="L90" s="251">
        <v>26</v>
      </c>
      <c r="M90" s="251">
        <v>9</v>
      </c>
      <c r="N90" s="247">
        <f t="shared" si="3"/>
        <v>550</v>
      </c>
      <c r="O90" s="393">
        <f t="shared" si="5"/>
        <v>5.5499495459132184</v>
      </c>
    </row>
    <row r="91" spans="2:15" x14ac:dyDescent="0.25">
      <c r="B91" s="389">
        <f t="shared" si="4"/>
        <v>24</v>
      </c>
      <c r="C91" s="251">
        <v>238</v>
      </c>
      <c r="D91" s="251">
        <v>125</v>
      </c>
      <c r="E91" s="251">
        <v>30</v>
      </c>
      <c r="F91" s="251">
        <v>5</v>
      </c>
      <c r="G91" s="251">
        <v>17</v>
      </c>
      <c r="H91" s="251">
        <v>21</v>
      </c>
      <c r="I91" s="251">
        <v>32</v>
      </c>
      <c r="J91" s="251">
        <v>15</v>
      </c>
      <c r="K91" s="251">
        <v>19</v>
      </c>
      <c r="L91" s="251">
        <v>32</v>
      </c>
      <c r="M91" s="251">
        <v>10</v>
      </c>
      <c r="N91" s="247">
        <f t="shared" si="3"/>
        <v>544</v>
      </c>
      <c r="O91" s="393">
        <f t="shared" si="5"/>
        <v>5.4894046417759839</v>
      </c>
    </row>
    <row r="92" spans="2:15" x14ac:dyDescent="0.25">
      <c r="B92" s="389">
        <f t="shared" si="4"/>
        <v>25</v>
      </c>
      <c r="C92" s="251">
        <v>220</v>
      </c>
      <c r="D92" s="251">
        <v>141</v>
      </c>
      <c r="E92" s="251">
        <v>24</v>
      </c>
      <c r="F92" s="251">
        <v>3</v>
      </c>
      <c r="G92" s="251">
        <v>17</v>
      </c>
      <c r="H92" s="251">
        <v>28</v>
      </c>
      <c r="I92" s="251">
        <v>28</v>
      </c>
      <c r="J92" s="251">
        <v>12</v>
      </c>
      <c r="K92" s="251">
        <v>20</v>
      </c>
      <c r="L92" s="251">
        <v>28</v>
      </c>
      <c r="M92" s="251">
        <v>17</v>
      </c>
      <c r="N92" s="247">
        <f t="shared" si="3"/>
        <v>538</v>
      </c>
      <c r="O92" s="393">
        <f t="shared" si="5"/>
        <v>5.4288597376387484</v>
      </c>
    </row>
    <row r="93" spans="2:15" x14ac:dyDescent="0.25">
      <c r="B93" s="389">
        <f t="shared" si="4"/>
        <v>26</v>
      </c>
      <c r="C93" s="251">
        <v>259</v>
      </c>
      <c r="D93" s="251">
        <v>154</v>
      </c>
      <c r="E93" s="251">
        <v>30</v>
      </c>
      <c r="F93" s="251">
        <v>2</v>
      </c>
      <c r="G93" s="251">
        <v>7</v>
      </c>
      <c r="H93" s="251">
        <v>29</v>
      </c>
      <c r="I93" s="251">
        <v>32</v>
      </c>
      <c r="J93" s="251">
        <v>8</v>
      </c>
      <c r="K93" s="251">
        <v>16</v>
      </c>
      <c r="L93" s="251">
        <v>24</v>
      </c>
      <c r="M93" s="251">
        <v>12</v>
      </c>
      <c r="N93" s="247">
        <f t="shared" si="3"/>
        <v>573</v>
      </c>
      <c r="O93" s="393">
        <f t="shared" si="5"/>
        <v>5.7820383451059536</v>
      </c>
    </row>
    <row r="94" spans="2:15" x14ac:dyDescent="0.25">
      <c r="B94" s="389">
        <f t="shared" si="4"/>
        <v>27</v>
      </c>
      <c r="C94" s="251">
        <v>218</v>
      </c>
      <c r="D94" s="251">
        <v>144</v>
      </c>
      <c r="E94" s="251">
        <v>16</v>
      </c>
      <c r="F94" s="251">
        <v>7</v>
      </c>
      <c r="G94" s="251">
        <v>14</v>
      </c>
      <c r="H94" s="251">
        <v>27</v>
      </c>
      <c r="I94" s="251">
        <v>32</v>
      </c>
      <c r="J94" s="251">
        <v>8</v>
      </c>
      <c r="K94" s="251">
        <v>16</v>
      </c>
      <c r="L94" s="251">
        <v>30</v>
      </c>
      <c r="M94" s="251">
        <v>17</v>
      </c>
      <c r="N94" s="247">
        <f t="shared" si="3"/>
        <v>529</v>
      </c>
      <c r="O94" s="393">
        <f t="shared" si="5"/>
        <v>5.3380423814328966</v>
      </c>
    </row>
    <row r="95" spans="2:15" x14ac:dyDescent="0.25">
      <c r="B95" s="389">
        <f t="shared" si="4"/>
        <v>28</v>
      </c>
      <c r="C95" s="251">
        <v>212</v>
      </c>
      <c r="D95" s="251">
        <v>109</v>
      </c>
      <c r="E95" s="251">
        <v>16</v>
      </c>
      <c r="F95" s="251">
        <v>2</v>
      </c>
      <c r="G95" s="251">
        <v>11</v>
      </c>
      <c r="H95" s="251">
        <v>24</v>
      </c>
      <c r="I95" s="251">
        <v>18</v>
      </c>
      <c r="J95" s="251">
        <v>15</v>
      </c>
      <c r="K95" s="251">
        <v>14</v>
      </c>
      <c r="L95" s="251">
        <v>28</v>
      </c>
      <c r="M95" s="251">
        <v>19</v>
      </c>
      <c r="N95" s="247">
        <f t="shared" si="3"/>
        <v>468</v>
      </c>
      <c r="O95" s="393">
        <f t="shared" si="5"/>
        <v>4.7225025227043389</v>
      </c>
    </row>
    <row r="96" spans="2:15" x14ac:dyDescent="0.25">
      <c r="B96" s="389">
        <f t="shared" si="4"/>
        <v>29</v>
      </c>
      <c r="C96" s="251">
        <v>195</v>
      </c>
      <c r="D96" s="251">
        <v>126</v>
      </c>
      <c r="E96" s="251">
        <v>17</v>
      </c>
      <c r="F96" s="251">
        <v>0</v>
      </c>
      <c r="G96" s="251">
        <v>12</v>
      </c>
      <c r="H96" s="251">
        <v>21</v>
      </c>
      <c r="I96" s="251">
        <v>17</v>
      </c>
      <c r="J96" s="251">
        <v>6</v>
      </c>
      <c r="K96" s="251">
        <v>14</v>
      </c>
      <c r="L96" s="251">
        <v>20</v>
      </c>
      <c r="M96" s="251">
        <v>4</v>
      </c>
      <c r="N96" s="247">
        <f t="shared" si="3"/>
        <v>432</v>
      </c>
      <c r="O96" s="393">
        <f t="shared" si="5"/>
        <v>4.3592330978809279</v>
      </c>
    </row>
    <row r="97" spans="2:15" x14ac:dyDescent="0.25">
      <c r="B97" s="389">
        <f t="shared" si="4"/>
        <v>30</v>
      </c>
      <c r="C97" s="251">
        <v>244</v>
      </c>
      <c r="D97" s="251">
        <v>135</v>
      </c>
      <c r="E97" s="251">
        <v>23</v>
      </c>
      <c r="F97" s="251">
        <v>1</v>
      </c>
      <c r="G97" s="251">
        <v>10</v>
      </c>
      <c r="H97" s="251">
        <v>36</v>
      </c>
      <c r="I97" s="251">
        <v>25</v>
      </c>
      <c r="J97" s="251">
        <v>10</v>
      </c>
      <c r="K97" s="251">
        <v>10</v>
      </c>
      <c r="L97" s="251">
        <v>26</v>
      </c>
      <c r="M97" s="251">
        <v>10</v>
      </c>
      <c r="N97" s="247">
        <f t="shared" si="3"/>
        <v>530</v>
      </c>
      <c r="O97" s="393">
        <f t="shared" si="5"/>
        <v>5.3481331987891023</v>
      </c>
    </row>
    <row r="98" spans="2:15" x14ac:dyDescent="0.25">
      <c r="B98" s="389">
        <f t="shared" si="4"/>
        <v>31</v>
      </c>
      <c r="C98" s="251">
        <v>210</v>
      </c>
      <c r="D98" s="251">
        <v>119</v>
      </c>
      <c r="E98" s="251">
        <v>26</v>
      </c>
      <c r="F98" s="251">
        <v>1</v>
      </c>
      <c r="G98" s="251">
        <v>5</v>
      </c>
      <c r="H98" s="251">
        <v>26</v>
      </c>
      <c r="I98" s="251">
        <v>23</v>
      </c>
      <c r="J98" s="251">
        <v>9</v>
      </c>
      <c r="K98" s="251">
        <v>8</v>
      </c>
      <c r="L98" s="251">
        <v>30</v>
      </c>
      <c r="M98" s="251">
        <v>9</v>
      </c>
      <c r="N98" s="247">
        <f t="shared" si="3"/>
        <v>466</v>
      </c>
      <c r="O98" s="393">
        <f t="shared" si="5"/>
        <v>4.7023208879919274</v>
      </c>
    </row>
    <row r="99" spans="2:15" x14ac:dyDescent="0.25">
      <c r="B99" s="389">
        <f t="shared" si="4"/>
        <v>32</v>
      </c>
      <c r="C99" s="251">
        <v>186</v>
      </c>
      <c r="D99" s="251">
        <v>76</v>
      </c>
      <c r="E99" s="251">
        <v>20</v>
      </c>
      <c r="F99" s="251">
        <v>1</v>
      </c>
      <c r="G99" s="251">
        <v>13</v>
      </c>
      <c r="H99" s="251">
        <v>23</v>
      </c>
      <c r="I99" s="251">
        <v>17</v>
      </c>
      <c r="J99" s="251">
        <v>8</v>
      </c>
      <c r="K99" s="251">
        <v>28</v>
      </c>
      <c r="L99" s="251">
        <v>11</v>
      </c>
      <c r="M99" s="251">
        <v>8</v>
      </c>
      <c r="N99" s="247">
        <f t="shared" si="3"/>
        <v>391</v>
      </c>
      <c r="O99" s="393">
        <f t="shared" si="5"/>
        <v>3.9455095862764882</v>
      </c>
    </row>
    <row r="100" spans="2:15" x14ac:dyDescent="0.25">
      <c r="B100" s="389">
        <f t="shared" si="4"/>
        <v>33</v>
      </c>
      <c r="C100" s="251">
        <v>172</v>
      </c>
      <c r="D100" s="251">
        <v>98</v>
      </c>
      <c r="E100" s="251">
        <v>15</v>
      </c>
      <c r="F100" s="251">
        <v>5</v>
      </c>
      <c r="G100" s="251">
        <v>4</v>
      </c>
      <c r="H100" s="251">
        <v>13</v>
      </c>
      <c r="I100" s="251">
        <v>14</v>
      </c>
      <c r="J100" s="251">
        <v>2</v>
      </c>
      <c r="K100" s="251">
        <v>18</v>
      </c>
      <c r="L100" s="251">
        <v>19</v>
      </c>
      <c r="M100" s="251">
        <v>7</v>
      </c>
      <c r="N100" s="247">
        <f t="shared" si="3"/>
        <v>367</v>
      </c>
      <c r="O100" s="393">
        <f t="shared" si="5"/>
        <v>3.7033299697275481</v>
      </c>
    </row>
    <row r="101" spans="2:15" x14ac:dyDescent="0.25">
      <c r="B101" s="389">
        <f t="shared" si="4"/>
        <v>34</v>
      </c>
      <c r="C101" s="251">
        <v>139</v>
      </c>
      <c r="D101" s="251">
        <v>84</v>
      </c>
      <c r="E101" s="251">
        <v>19</v>
      </c>
      <c r="F101" s="251">
        <v>0</v>
      </c>
      <c r="G101" s="251">
        <v>3</v>
      </c>
      <c r="H101" s="251">
        <v>13</v>
      </c>
      <c r="I101" s="251">
        <v>14</v>
      </c>
      <c r="J101" s="251">
        <v>4</v>
      </c>
      <c r="K101" s="251">
        <v>6</v>
      </c>
      <c r="L101" s="251">
        <v>19</v>
      </c>
      <c r="M101" s="251">
        <v>9</v>
      </c>
      <c r="N101" s="247">
        <f t="shared" si="3"/>
        <v>310</v>
      </c>
      <c r="O101" s="393">
        <f t="shared" si="5"/>
        <v>3.128153380423814</v>
      </c>
    </row>
    <row r="102" spans="2:15" x14ac:dyDescent="0.25">
      <c r="B102" s="389">
        <f t="shared" si="4"/>
        <v>35</v>
      </c>
      <c r="C102" s="251">
        <v>127</v>
      </c>
      <c r="D102" s="251">
        <v>64</v>
      </c>
      <c r="E102" s="251">
        <v>18</v>
      </c>
      <c r="F102" s="251">
        <v>1</v>
      </c>
      <c r="G102" s="251">
        <v>4</v>
      </c>
      <c r="H102" s="251">
        <v>21</v>
      </c>
      <c r="I102" s="251">
        <v>13</v>
      </c>
      <c r="J102" s="251">
        <v>15</v>
      </c>
      <c r="K102" s="251">
        <v>18</v>
      </c>
      <c r="L102" s="251">
        <v>19</v>
      </c>
      <c r="M102" s="251">
        <v>5</v>
      </c>
      <c r="N102" s="247">
        <f t="shared" si="3"/>
        <v>305</v>
      </c>
      <c r="O102" s="393">
        <f t="shared" si="5"/>
        <v>3.0776992936427852</v>
      </c>
    </row>
    <row r="103" spans="2:15" x14ac:dyDescent="0.25">
      <c r="B103" s="389">
        <f t="shared" si="4"/>
        <v>36</v>
      </c>
      <c r="C103" s="251">
        <v>116</v>
      </c>
      <c r="D103" s="251">
        <v>60</v>
      </c>
      <c r="E103" s="251">
        <v>5</v>
      </c>
      <c r="F103" s="251">
        <v>2</v>
      </c>
      <c r="G103" s="251">
        <v>7</v>
      </c>
      <c r="H103" s="251">
        <v>11</v>
      </c>
      <c r="I103" s="251">
        <v>11</v>
      </c>
      <c r="J103" s="251">
        <v>5</v>
      </c>
      <c r="K103" s="251">
        <v>10</v>
      </c>
      <c r="L103" s="251">
        <v>20</v>
      </c>
      <c r="M103" s="251">
        <v>9</v>
      </c>
      <c r="N103" s="247">
        <f t="shared" si="3"/>
        <v>256</v>
      </c>
      <c r="O103" s="393">
        <f t="shared" si="5"/>
        <v>2.5832492431886984</v>
      </c>
    </row>
    <row r="104" spans="2:15" x14ac:dyDescent="0.25">
      <c r="B104" s="389">
        <f t="shared" si="4"/>
        <v>37</v>
      </c>
      <c r="C104" s="251">
        <v>89</v>
      </c>
      <c r="D104" s="251">
        <v>36</v>
      </c>
      <c r="E104" s="251">
        <v>4</v>
      </c>
      <c r="F104" s="251">
        <v>0</v>
      </c>
      <c r="G104" s="251">
        <v>5</v>
      </c>
      <c r="H104" s="251">
        <v>12</v>
      </c>
      <c r="I104" s="251">
        <v>10</v>
      </c>
      <c r="J104" s="251">
        <v>3</v>
      </c>
      <c r="K104" s="251">
        <v>11</v>
      </c>
      <c r="L104" s="251">
        <v>22</v>
      </c>
      <c r="M104" s="251">
        <v>9</v>
      </c>
      <c r="N104" s="247">
        <f t="shared" si="3"/>
        <v>201</v>
      </c>
      <c r="O104" s="393">
        <f t="shared" si="5"/>
        <v>2.0282542885973762</v>
      </c>
    </row>
    <row r="105" spans="2:15" x14ac:dyDescent="0.25">
      <c r="B105" s="389">
        <f t="shared" si="4"/>
        <v>38</v>
      </c>
      <c r="C105" s="251">
        <v>80</v>
      </c>
      <c r="D105" s="251">
        <v>50</v>
      </c>
      <c r="E105" s="251">
        <v>6</v>
      </c>
      <c r="F105" s="251">
        <v>0</v>
      </c>
      <c r="G105" s="251">
        <v>5</v>
      </c>
      <c r="H105" s="251">
        <v>11</v>
      </c>
      <c r="I105" s="251">
        <v>6</v>
      </c>
      <c r="J105" s="251">
        <v>4</v>
      </c>
      <c r="K105" s="251">
        <v>10</v>
      </c>
      <c r="L105" s="251">
        <v>21</v>
      </c>
      <c r="M105" s="251">
        <v>3</v>
      </c>
      <c r="N105" s="247">
        <f t="shared" si="3"/>
        <v>196</v>
      </c>
      <c r="O105" s="393">
        <f t="shared" si="5"/>
        <v>1.977800201816347</v>
      </c>
    </row>
    <row r="106" spans="2:15" x14ac:dyDescent="0.25">
      <c r="B106" s="389">
        <f t="shared" si="4"/>
        <v>39</v>
      </c>
      <c r="C106" s="251">
        <v>56</v>
      </c>
      <c r="D106" s="251">
        <v>28</v>
      </c>
      <c r="E106" s="251">
        <v>4</v>
      </c>
      <c r="F106" s="251">
        <v>2</v>
      </c>
      <c r="G106" s="251">
        <v>1</v>
      </c>
      <c r="H106" s="251">
        <v>5</v>
      </c>
      <c r="I106" s="251">
        <v>7</v>
      </c>
      <c r="J106" s="251">
        <v>5</v>
      </c>
      <c r="K106" s="251">
        <v>5</v>
      </c>
      <c r="L106" s="251">
        <v>16</v>
      </c>
      <c r="M106" s="251">
        <v>3</v>
      </c>
      <c r="N106" s="247">
        <f t="shared" si="3"/>
        <v>132</v>
      </c>
      <c r="O106" s="393">
        <f t="shared" si="5"/>
        <v>1.3319878910191727</v>
      </c>
    </row>
    <row r="107" spans="2:15" x14ac:dyDescent="0.25">
      <c r="B107" s="389">
        <f t="shared" si="4"/>
        <v>40</v>
      </c>
      <c r="C107" s="251">
        <v>40</v>
      </c>
      <c r="D107" s="251">
        <v>24</v>
      </c>
      <c r="E107" s="251">
        <v>3</v>
      </c>
      <c r="F107" s="251">
        <v>0</v>
      </c>
      <c r="G107" s="251">
        <v>3</v>
      </c>
      <c r="H107" s="251">
        <v>8</v>
      </c>
      <c r="I107" s="251">
        <v>3</v>
      </c>
      <c r="J107" s="251">
        <v>2</v>
      </c>
      <c r="K107" s="251">
        <v>3</v>
      </c>
      <c r="L107" s="251">
        <v>12</v>
      </c>
      <c r="M107" s="251">
        <v>3</v>
      </c>
      <c r="N107" s="247">
        <f t="shared" si="3"/>
        <v>101</v>
      </c>
      <c r="O107" s="393">
        <f t="shared" si="5"/>
        <v>1.019172552976791</v>
      </c>
    </row>
    <row r="108" spans="2:15" x14ac:dyDescent="0.25">
      <c r="B108" s="389">
        <f t="shared" si="4"/>
        <v>41</v>
      </c>
      <c r="C108" s="251">
        <v>25</v>
      </c>
      <c r="D108" s="251">
        <v>21</v>
      </c>
      <c r="E108" s="251">
        <v>0</v>
      </c>
      <c r="F108" s="251">
        <v>0</v>
      </c>
      <c r="G108" s="251">
        <v>2</v>
      </c>
      <c r="H108" s="251">
        <v>1</v>
      </c>
      <c r="I108" s="251">
        <v>4</v>
      </c>
      <c r="J108" s="251">
        <v>3</v>
      </c>
      <c r="K108" s="251">
        <v>5</v>
      </c>
      <c r="L108" s="251">
        <v>8</v>
      </c>
      <c r="M108" s="251">
        <v>3</v>
      </c>
      <c r="N108" s="247">
        <f t="shared" si="3"/>
        <v>72</v>
      </c>
      <c r="O108" s="393">
        <f t="shared" si="5"/>
        <v>0.72653884964682136</v>
      </c>
    </row>
    <row r="109" spans="2:15" x14ac:dyDescent="0.25">
      <c r="B109" s="389">
        <f t="shared" si="4"/>
        <v>42</v>
      </c>
      <c r="C109" s="251">
        <v>16</v>
      </c>
      <c r="D109" s="251">
        <v>12</v>
      </c>
      <c r="E109" s="251">
        <v>3</v>
      </c>
      <c r="F109" s="251">
        <v>0</v>
      </c>
      <c r="G109" s="251">
        <v>3</v>
      </c>
      <c r="H109" s="251">
        <v>4</v>
      </c>
      <c r="I109" s="251">
        <v>1</v>
      </c>
      <c r="J109" s="251">
        <v>4</v>
      </c>
      <c r="K109" s="251">
        <v>4</v>
      </c>
      <c r="L109" s="251">
        <v>3</v>
      </c>
      <c r="M109" s="251">
        <v>3</v>
      </c>
      <c r="N109" s="247">
        <f t="shared" si="3"/>
        <v>53</v>
      </c>
      <c r="O109" s="393">
        <f t="shared" si="5"/>
        <v>0.53481331987891023</v>
      </c>
    </row>
    <row r="110" spans="2:15" x14ac:dyDescent="0.25">
      <c r="B110" s="389">
        <f t="shared" si="4"/>
        <v>43</v>
      </c>
      <c r="C110" s="251">
        <v>10</v>
      </c>
      <c r="D110" s="251">
        <v>6</v>
      </c>
      <c r="E110" s="251">
        <v>1</v>
      </c>
      <c r="F110" s="251">
        <v>1</v>
      </c>
      <c r="G110" s="251">
        <v>0</v>
      </c>
      <c r="H110" s="251">
        <v>3</v>
      </c>
      <c r="I110" s="251">
        <v>0</v>
      </c>
      <c r="J110" s="251">
        <v>1</v>
      </c>
      <c r="K110" s="251">
        <v>2</v>
      </c>
      <c r="L110" s="251">
        <v>5</v>
      </c>
      <c r="M110" s="251">
        <v>1</v>
      </c>
      <c r="N110" s="247">
        <f t="shared" si="3"/>
        <v>30</v>
      </c>
      <c r="O110" s="393">
        <f t="shared" si="5"/>
        <v>0.30272452068617556</v>
      </c>
    </row>
    <row r="111" spans="2:15" x14ac:dyDescent="0.25">
      <c r="B111" s="389">
        <f t="shared" si="4"/>
        <v>44</v>
      </c>
      <c r="C111" s="251">
        <v>12</v>
      </c>
      <c r="D111" s="251">
        <v>2</v>
      </c>
      <c r="E111" s="251">
        <v>0</v>
      </c>
      <c r="F111" s="251">
        <v>0</v>
      </c>
      <c r="G111" s="251">
        <v>0</v>
      </c>
      <c r="H111" s="251">
        <v>1</v>
      </c>
      <c r="I111" s="251">
        <v>2</v>
      </c>
      <c r="J111" s="251">
        <v>1</v>
      </c>
      <c r="K111" s="251">
        <v>3</v>
      </c>
      <c r="L111" s="251">
        <v>1</v>
      </c>
      <c r="M111" s="251">
        <v>0</v>
      </c>
      <c r="N111" s="247">
        <f t="shared" si="3"/>
        <v>22</v>
      </c>
      <c r="O111" s="393">
        <f t="shared" si="5"/>
        <v>0.22199798183652875</v>
      </c>
    </row>
    <row r="112" spans="2:15" x14ac:dyDescent="0.25">
      <c r="B112" s="389">
        <f t="shared" si="4"/>
        <v>45</v>
      </c>
      <c r="C112" s="251">
        <v>2</v>
      </c>
      <c r="D112" s="251">
        <v>4</v>
      </c>
      <c r="E112" s="251">
        <v>0</v>
      </c>
      <c r="F112" s="251">
        <v>0</v>
      </c>
      <c r="G112" s="251">
        <v>0</v>
      </c>
      <c r="H112" s="251">
        <v>1</v>
      </c>
      <c r="I112" s="251">
        <v>0</v>
      </c>
      <c r="J112" s="251">
        <v>1</v>
      </c>
      <c r="K112" s="251">
        <v>1</v>
      </c>
      <c r="L112" s="251">
        <v>2</v>
      </c>
      <c r="M112" s="251">
        <v>1</v>
      </c>
      <c r="N112" s="247">
        <f t="shared" si="3"/>
        <v>12</v>
      </c>
      <c r="O112" s="393">
        <f t="shared" si="5"/>
        <v>0.12108980827447023</v>
      </c>
    </row>
    <row r="113" spans="2:15" x14ac:dyDescent="0.25">
      <c r="B113" s="389" t="s">
        <v>384</v>
      </c>
      <c r="C113" s="251">
        <v>1</v>
      </c>
      <c r="D113" s="251">
        <v>1</v>
      </c>
      <c r="E113" s="251">
        <v>1</v>
      </c>
      <c r="F113" s="251">
        <v>0</v>
      </c>
      <c r="G113" s="251">
        <v>0</v>
      </c>
      <c r="H113" s="251">
        <v>2</v>
      </c>
      <c r="I113" s="251">
        <v>0</v>
      </c>
      <c r="J113" s="251">
        <v>0</v>
      </c>
      <c r="K113" s="251">
        <v>0</v>
      </c>
      <c r="L113" s="251">
        <v>2</v>
      </c>
      <c r="M113" s="251">
        <v>0</v>
      </c>
      <c r="N113" s="247">
        <f t="shared" si="3"/>
        <v>7</v>
      </c>
      <c r="O113" s="393">
        <f t="shared" si="5"/>
        <v>7.0635721493440967E-2</v>
      </c>
    </row>
    <row r="114" spans="2:15" x14ac:dyDescent="0.25">
      <c r="B114" s="394" t="s">
        <v>150</v>
      </c>
      <c r="C114" s="395">
        <f t="shared" ref="C114:N114" si="6">SUM(C79:C113)</f>
        <v>4194</v>
      </c>
      <c r="D114" s="395">
        <f t="shared" si="6"/>
        <v>2367</v>
      </c>
      <c r="E114" s="395">
        <f t="shared" si="6"/>
        <v>426</v>
      </c>
      <c r="F114" s="395">
        <f t="shared" si="6"/>
        <v>49</v>
      </c>
      <c r="G114" s="395">
        <f t="shared" si="6"/>
        <v>233</v>
      </c>
      <c r="H114" s="395">
        <f t="shared" si="6"/>
        <v>579</v>
      </c>
      <c r="I114" s="395">
        <f t="shared" si="6"/>
        <v>488</v>
      </c>
      <c r="J114" s="395">
        <f t="shared" si="6"/>
        <v>248</v>
      </c>
      <c r="K114" s="395">
        <f t="shared" si="6"/>
        <v>377</v>
      </c>
      <c r="L114" s="395">
        <f t="shared" si="6"/>
        <v>717</v>
      </c>
      <c r="M114" s="395">
        <f t="shared" si="6"/>
        <v>232</v>
      </c>
      <c r="N114" s="247">
        <f t="shared" si="6"/>
        <v>9910</v>
      </c>
      <c r="O114" s="393">
        <f t="shared" si="5"/>
        <v>100</v>
      </c>
    </row>
    <row r="115" spans="2:15" x14ac:dyDescent="0.25">
      <c r="B115" s="370" t="s">
        <v>341</v>
      </c>
      <c r="C115" s="251"/>
      <c r="D115" s="251"/>
      <c r="E115" s="251"/>
      <c r="F115" s="251"/>
      <c r="G115" s="251"/>
      <c r="H115" s="251"/>
      <c r="I115" s="251"/>
      <c r="J115" s="251"/>
      <c r="K115" s="251"/>
      <c r="L115" s="251"/>
      <c r="M115" s="251"/>
      <c r="N115" s="251"/>
    </row>
    <row r="116" spans="2:15" x14ac:dyDescent="0.25">
      <c r="B116" s="251"/>
      <c r="C116" s="251"/>
      <c r="D116" s="251"/>
      <c r="E116" s="251"/>
      <c r="F116" s="251"/>
      <c r="G116" s="251"/>
      <c r="H116" s="251"/>
      <c r="I116" s="251"/>
      <c r="J116" s="251"/>
      <c r="K116" s="251"/>
      <c r="L116" s="251"/>
      <c r="M116" s="251"/>
      <c r="N116" s="251"/>
    </row>
    <row r="117" spans="2:15" x14ac:dyDescent="0.25">
      <c r="B117" s="607" t="s">
        <v>551</v>
      </c>
      <c r="C117" s="607"/>
      <c r="D117" s="607"/>
      <c r="E117" s="607"/>
      <c r="F117" s="607"/>
      <c r="G117" s="607"/>
      <c r="H117" s="607"/>
      <c r="I117" s="607"/>
      <c r="J117" s="607"/>
      <c r="K117" s="607"/>
      <c r="L117" s="607"/>
      <c r="M117" s="607"/>
      <c r="N117" s="607"/>
    </row>
    <row r="118" spans="2:15" x14ac:dyDescent="0.25">
      <c r="B118" s="607"/>
      <c r="C118" s="607"/>
      <c r="D118" s="607"/>
      <c r="E118" s="607"/>
      <c r="F118" s="607"/>
      <c r="G118" s="607"/>
      <c r="H118" s="607"/>
      <c r="I118" s="607"/>
      <c r="J118" s="607"/>
      <c r="K118" s="607"/>
      <c r="L118" s="607"/>
      <c r="M118" s="607"/>
      <c r="N118" s="607"/>
    </row>
    <row r="119" spans="2:15" x14ac:dyDescent="0.25">
      <c r="B119" s="376" t="s">
        <v>547</v>
      </c>
      <c r="C119" s="396"/>
      <c r="D119" s="397"/>
      <c r="E119" s="397"/>
      <c r="F119" s="397"/>
      <c r="G119" s="378" t="s">
        <v>549</v>
      </c>
      <c r="H119" s="397"/>
      <c r="I119" s="397"/>
      <c r="J119" s="397"/>
      <c r="K119" s="397"/>
      <c r="L119" s="397"/>
      <c r="M119" s="397"/>
      <c r="N119" s="398"/>
    </row>
    <row r="120" spans="2:15" x14ac:dyDescent="0.25">
      <c r="B120" s="380" t="s">
        <v>548</v>
      </c>
      <c r="C120" s="379" t="s">
        <v>272</v>
      </c>
      <c r="D120" s="379" t="s">
        <v>273</v>
      </c>
      <c r="E120" s="379" t="s">
        <v>274</v>
      </c>
      <c r="F120" s="379" t="s">
        <v>275</v>
      </c>
      <c r="G120" s="379" t="s">
        <v>276</v>
      </c>
      <c r="H120" s="379" t="s">
        <v>279</v>
      </c>
      <c r="I120" s="379" t="s">
        <v>277</v>
      </c>
      <c r="J120" s="379" t="s">
        <v>278</v>
      </c>
      <c r="K120" s="379" t="s">
        <v>280</v>
      </c>
      <c r="L120" s="379" t="s">
        <v>385</v>
      </c>
      <c r="M120" s="381" t="s">
        <v>556</v>
      </c>
      <c r="N120" s="399" t="s">
        <v>150</v>
      </c>
    </row>
    <row r="121" spans="2:15" x14ac:dyDescent="0.25">
      <c r="B121" s="382">
        <v>12</v>
      </c>
      <c r="C121" s="383">
        <v>0</v>
      </c>
      <c r="D121" s="384">
        <v>0</v>
      </c>
      <c r="E121" s="384">
        <v>0</v>
      </c>
      <c r="F121" s="384">
        <v>0</v>
      </c>
      <c r="G121" s="384">
        <v>0</v>
      </c>
      <c r="H121" s="384">
        <v>0</v>
      </c>
      <c r="I121" s="384">
        <v>0</v>
      </c>
      <c r="J121" s="384">
        <v>0</v>
      </c>
      <c r="K121" s="384">
        <v>0</v>
      </c>
      <c r="L121" s="384">
        <v>1</v>
      </c>
      <c r="M121" s="384">
        <v>0</v>
      </c>
      <c r="N121" s="385">
        <f>SUM(C121:M121)</f>
        <v>1</v>
      </c>
    </row>
    <row r="122" spans="2:15" x14ac:dyDescent="0.25">
      <c r="B122" s="387">
        <v>13</v>
      </c>
      <c r="C122" s="388">
        <v>1</v>
      </c>
      <c r="D122" s="251">
        <v>0</v>
      </c>
      <c r="E122" s="251">
        <v>1</v>
      </c>
      <c r="F122" s="251">
        <v>0</v>
      </c>
      <c r="G122" s="251">
        <v>0</v>
      </c>
      <c r="H122" s="251">
        <v>1</v>
      </c>
      <c r="I122" s="251">
        <v>1</v>
      </c>
      <c r="J122" s="251">
        <v>1</v>
      </c>
      <c r="K122" s="251">
        <v>0</v>
      </c>
      <c r="L122" s="251">
        <v>2</v>
      </c>
      <c r="M122" s="251">
        <v>0</v>
      </c>
      <c r="N122" s="389">
        <f t="shared" ref="N122:N155" si="7">SUM(C122:M122)</f>
        <v>7</v>
      </c>
    </row>
    <row r="123" spans="2:15" x14ac:dyDescent="0.25">
      <c r="B123" s="387">
        <v>14</v>
      </c>
      <c r="C123" s="388">
        <v>8</v>
      </c>
      <c r="D123" s="251">
        <v>4</v>
      </c>
      <c r="E123" s="251">
        <v>1</v>
      </c>
      <c r="F123" s="251">
        <v>0</v>
      </c>
      <c r="G123" s="251">
        <v>2</v>
      </c>
      <c r="H123" s="251">
        <v>2</v>
      </c>
      <c r="I123" s="251">
        <v>1</v>
      </c>
      <c r="J123" s="251">
        <v>0</v>
      </c>
      <c r="K123" s="251">
        <v>6</v>
      </c>
      <c r="L123" s="251">
        <v>12</v>
      </c>
      <c r="M123" s="251">
        <v>1</v>
      </c>
      <c r="N123" s="389">
        <f t="shared" si="7"/>
        <v>37</v>
      </c>
    </row>
    <row r="124" spans="2:15" x14ac:dyDescent="0.25">
      <c r="B124" s="382">
        <v>15</v>
      </c>
      <c r="C124" s="383">
        <v>28</v>
      </c>
      <c r="D124" s="384">
        <v>14</v>
      </c>
      <c r="E124" s="384">
        <v>4</v>
      </c>
      <c r="F124" s="384">
        <v>1</v>
      </c>
      <c r="G124" s="384">
        <v>2</v>
      </c>
      <c r="H124" s="384">
        <v>8</v>
      </c>
      <c r="I124" s="384">
        <v>4</v>
      </c>
      <c r="J124" s="384">
        <v>2</v>
      </c>
      <c r="K124" s="384">
        <v>10</v>
      </c>
      <c r="L124" s="384">
        <v>21</v>
      </c>
      <c r="M124" s="384">
        <v>1</v>
      </c>
      <c r="N124" s="385">
        <f t="shared" si="7"/>
        <v>95</v>
      </c>
    </row>
    <row r="125" spans="2:15" x14ac:dyDescent="0.25">
      <c r="B125" s="387">
        <v>16</v>
      </c>
      <c r="C125" s="388">
        <v>58</v>
      </c>
      <c r="D125" s="251">
        <v>37</v>
      </c>
      <c r="E125" s="251">
        <v>4</v>
      </c>
      <c r="F125" s="251">
        <v>0</v>
      </c>
      <c r="G125" s="251">
        <v>1</v>
      </c>
      <c r="H125" s="251">
        <v>7</v>
      </c>
      <c r="I125" s="251">
        <v>7</v>
      </c>
      <c r="J125" s="251">
        <v>6</v>
      </c>
      <c r="K125" s="251">
        <v>12</v>
      </c>
      <c r="L125" s="251">
        <v>22</v>
      </c>
      <c r="M125" s="251">
        <v>8</v>
      </c>
      <c r="N125" s="389">
        <f t="shared" si="7"/>
        <v>162</v>
      </c>
    </row>
    <row r="126" spans="2:15" x14ac:dyDescent="0.25">
      <c r="B126" s="387">
        <v>17</v>
      </c>
      <c r="C126" s="388">
        <v>105</v>
      </c>
      <c r="D126" s="251">
        <v>49</v>
      </c>
      <c r="E126" s="251">
        <v>16</v>
      </c>
      <c r="F126" s="251">
        <v>1</v>
      </c>
      <c r="G126" s="251">
        <v>9</v>
      </c>
      <c r="H126" s="251">
        <v>27</v>
      </c>
      <c r="I126" s="251">
        <v>11</v>
      </c>
      <c r="J126" s="251">
        <v>10</v>
      </c>
      <c r="K126" s="251">
        <v>21</v>
      </c>
      <c r="L126" s="251">
        <v>30</v>
      </c>
      <c r="M126" s="251">
        <v>8</v>
      </c>
      <c r="N126" s="389">
        <f t="shared" si="7"/>
        <v>287</v>
      </c>
    </row>
    <row r="127" spans="2:15" x14ac:dyDescent="0.25">
      <c r="B127" s="387">
        <v>18</v>
      </c>
      <c r="C127" s="388">
        <v>145</v>
      </c>
      <c r="D127" s="251">
        <v>63</v>
      </c>
      <c r="E127" s="251">
        <v>26</v>
      </c>
      <c r="F127" s="251">
        <v>0</v>
      </c>
      <c r="G127" s="251">
        <v>15</v>
      </c>
      <c r="H127" s="251">
        <v>32</v>
      </c>
      <c r="I127" s="251">
        <v>12</v>
      </c>
      <c r="J127" s="251">
        <v>13</v>
      </c>
      <c r="K127" s="251">
        <v>15</v>
      </c>
      <c r="L127" s="251">
        <v>39</v>
      </c>
      <c r="M127" s="251">
        <v>10</v>
      </c>
      <c r="N127" s="389">
        <f t="shared" si="7"/>
        <v>370</v>
      </c>
    </row>
    <row r="128" spans="2:15" x14ac:dyDescent="0.25">
      <c r="B128" s="400">
        <v>19</v>
      </c>
      <c r="C128" s="401">
        <v>198</v>
      </c>
      <c r="D128" s="402">
        <v>93</v>
      </c>
      <c r="E128" s="402">
        <v>22</v>
      </c>
      <c r="F128" s="402">
        <v>2</v>
      </c>
      <c r="G128" s="402">
        <v>11</v>
      </c>
      <c r="H128" s="402">
        <v>26</v>
      </c>
      <c r="I128" s="402">
        <v>19</v>
      </c>
      <c r="J128" s="402">
        <v>15</v>
      </c>
      <c r="K128" s="402">
        <v>19</v>
      </c>
      <c r="L128" s="402">
        <v>35</v>
      </c>
      <c r="M128" s="402">
        <v>14</v>
      </c>
      <c r="N128" s="403">
        <f t="shared" si="7"/>
        <v>454</v>
      </c>
    </row>
    <row r="129" spans="2:14" x14ac:dyDescent="0.25">
      <c r="B129" s="387">
        <v>20</v>
      </c>
      <c r="C129" s="388">
        <v>195</v>
      </c>
      <c r="D129" s="251">
        <v>110</v>
      </c>
      <c r="E129" s="251">
        <v>24</v>
      </c>
      <c r="F129" s="251">
        <v>0</v>
      </c>
      <c r="G129" s="251">
        <v>15</v>
      </c>
      <c r="H129" s="251">
        <v>37</v>
      </c>
      <c r="I129" s="251">
        <v>24</v>
      </c>
      <c r="J129" s="251">
        <v>22</v>
      </c>
      <c r="K129" s="251">
        <v>16</v>
      </c>
      <c r="L129" s="251">
        <v>40</v>
      </c>
      <c r="M129" s="251">
        <v>16</v>
      </c>
      <c r="N129" s="389">
        <f t="shared" si="7"/>
        <v>499</v>
      </c>
    </row>
    <row r="130" spans="2:14" x14ac:dyDescent="0.25">
      <c r="B130" s="387">
        <v>21</v>
      </c>
      <c r="C130" s="388">
        <v>178</v>
      </c>
      <c r="D130" s="251">
        <v>117</v>
      </c>
      <c r="E130" s="251">
        <v>19</v>
      </c>
      <c r="F130" s="251">
        <v>0</v>
      </c>
      <c r="G130" s="251">
        <v>15</v>
      </c>
      <c r="H130" s="251">
        <v>35</v>
      </c>
      <c r="I130" s="251">
        <v>20</v>
      </c>
      <c r="J130" s="251">
        <v>9</v>
      </c>
      <c r="K130" s="251">
        <v>26</v>
      </c>
      <c r="L130" s="251">
        <v>32</v>
      </c>
      <c r="M130" s="251">
        <v>13</v>
      </c>
      <c r="N130" s="389">
        <f t="shared" si="7"/>
        <v>464</v>
      </c>
    </row>
    <row r="131" spans="2:14" x14ac:dyDescent="0.25">
      <c r="B131" s="387">
        <v>22</v>
      </c>
      <c r="C131" s="388">
        <v>189</v>
      </c>
      <c r="D131" s="251">
        <v>107</v>
      </c>
      <c r="E131" s="251">
        <v>26</v>
      </c>
      <c r="F131" s="251">
        <v>4</v>
      </c>
      <c r="G131" s="251">
        <v>11</v>
      </c>
      <c r="H131" s="251">
        <v>26</v>
      </c>
      <c r="I131" s="251">
        <v>18</v>
      </c>
      <c r="J131" s="251">
        <v>11</v>
      </c>
      <c r="K131" s="251">
        <v>15</v>
      </c>
      <c r="L131" s="251">
        <v>26</v>
      </c>
      <c r="M131" s="251">
        <v>13</v>
      </c>
      <c r="N131" s="389">
        <f t="shared" si="7"/>
        <v>446</v>
      </c>
    </row>
    <row r="132" spans="2:14" x14ac:dyDescent="0.25">
      <c r="B132" s="387">
        <v>23</v>
      </c>
      <c r="C132" s="388">
        <v>194</v>
      </c>
      <c r="D132" s="251">
        <v>106</v>
      </c>
      <c r="E132" s="251">
        <v>21</v>
      </c>
      <c r="F132" s="251">
        <v>0</v>
      </c>
      <c r="G132" s="251">
        <v>10</v>
      </c>
      <c r="H132" s="251">
        <v>35</v>
      </c>
      <c r="I132" s="251">
        <v>24</v>
      </c>
      <c r="J132" s="251">
        <v>10</v>
      </c>
      <c r="K132" s="251">
        <v>17</v>
      </c>
      <c r="L132" s="251">
        <v>23</v>
      </c>
      <c r="M132" s="251">
        <v>12</v>
      </c>
      <c r="N132" s="389">
        <f t="shared" si="7"/>
        <v>452</v>
      </c>
    </row>
    <row r="133" spans="2:14" x14ac:dyDescent="0.25">
      <c r="B133" s="387">
        <v>24</v>
      </c>
      <c r="C133" s="388">
        <v>245</v>
      </c>
      <c r="D133" s="251">
        <v>136</v>
      </c>
      <c r="E133" s="251">
        <v>21</v>
      </c>
      <c r="F133" s="251">
        <v>2</v>
      </c>
      <c r="G133" s="251">
        <v>12</v>
      </c>
      <c r="H133" s="251">
        <v>26</v>
      </c>
      <c r="I133" s="251">
        <v>27</v>
      </c>
      <c r="J133" s="251">
        <v>9</v>
      </c>
      <c r="K133" s="251">
        <v>15</v>
      </c>
      <c r="L133" s="251">
        <v>27</v>
      </c>
      <c r="M133" s="251">
        <v>9</v>
      </c>
      <c r="N133" s="389">
        <f t="shared" si="7"/>
        <v>529</v>
      </c>
    </row>
    <row r="134" spans="2:14" x14ac:dyDescent="0.25">
      <c r="B134" s="382">
        <v>25</v>
      </c>
      <c r="C134" s="383">
        <v>226</v>
      </c>
      <c r="D134" s="384">
        <v>135</v>
      </c>
      <c r="E134" s="384">
        <v>27</v>
      </c>
      <c r="F134" s="384">
        <v>1</v>
      </c>
      <c r="G134" s="384">
        <v>17</v>
      </c>
      <c r="H134" s="384">
        <v>41</v>
      </c>
      <c r="I134" s="384">
        <v>29</v>
      </c>
      <c r="J134" s="384">
        <v>12</v>
      </c>
      <c r="K134" s="384">
        <v>21</v>
      </c>
      <c r="L134" s="384">
        <v>18</v>
      </c>
      <c r="M134" s="384">
        <v>13</v>
      </c>
      <c r="N134" s="385">
        <f t="shared" si="7"/>
        <v>540</v>
      </c>
    </row>
    <row r="135" spans="2:14" x14ac:dyDescent="0.25">
      <c r="B135" s="387">
        <v>26</v>
      </c>
      <c r="C135" s="388">
        <v>236</v>
      </c>
      <c r="D135" s="251">
        <v>114</v>
      </c>
      <c r="E135" s="251">
        <v>13</v>
      </c>
      <c r="F135" s="251">
        <v>2</v>
      </c>
      <c r="G135" s="251">
        <v>13</v>
      </c>
      <c r="H135" s="251">
        <v>21</v>
      </c>
      <c r="I135" s="251">
        <v>26</v>
      </c>
      <c r="J135" s="251">
        <v>5</v>
      </c>
      <c r="K135" s="251">
        <v>20</v>
      </c>
      <c r="L135" s="251">
        <v>25</v>
      </c>
      <c r="M135" s="251">
        <v>20</v>
      </c>
      <c r="N135" s="389">
        <f t="shared" si="7"/>
        <v>495</v>
      </c>
    </row>
    <row r="136" spans="2:14" x14ac:dyDescent="0.25">
      <c r="B136" s="387">
        <v>27</v>
      </c>
      <c r="C136" s="388">
        <v>215</v>
      </c>
      <c r="D136" s="251">
        <v>140</v>
      </c>
      <c r="E136" s="251">
        <v>19</v>
      </c>
      <c r="F136" s="251">
        <v>5</v>
      </c>
      <c r="G136" s="251">
        <v>9</v>
      </c>
      <c r="H136" s="251">
        <v>26</v>
      </c>
      <c r="I136" s="251">
        <v>27</v>
      </c>
      <c r="J136" s="251">
        <v>12</v>
      </c>
      <c r="K136" s="251">
        <v>14</v>
      </c>
      <c r="L136" s="251">
        <v>27</v>
      </c>
      <c r="M136" s="251">
        <v>12</v>
      </c>
      <c r="N136" s="389">
        <f t="shared" si="7"/>
        <v>506</v>
      </c>
    </row>
    <row r="137" spans="2:14" x14ac:dyDescent="0.25">
      <c r="B137" s="387">
        <v>28</v>
      </c>
      <c r="C137" s="388">
        <v>215</v>
      </c>
      <c r="D137" s="251">
        <v>145</v>
      </c>
      <c r="E137" s="251">
        <v>26</v>
      </c>
      <c r="F137" s="251">
        <v>4</v>
      </c>
      <c r="G137" s="251">
        <v>15</v>
      </c>
      <c r="H137" s="251">
        <v>27</v>
      </c>
      <c r="I137" s="251">
        <v>22</v>
      </c>
      <c r="J137" s="251">
        <v>6</v>
      </c>
      <c r="K137" s="251">
        <v>18</v>
      </c>
      <c r="L137" s="251">
        <v>30</v>
      </c>
      <c r="M137" s="251">
        <v>15</v>
      </c>
      <c r="N137" s="389">
        <f t="shared" si="7"/>
        <v>523</v>
      </c>
    </row>
    <row r="138" spans="2:14" x14ac:dyDescent="0.25">
      <c r="B138" s="400">
        <v>29</v>
      </c>
      <c r="C138" s="401">
        <v>210</v>
      </c>
      <c r="D138" s="402">
        <v>122</v>
      </c>
      <c r="E138" s="402">
        <v>17</v>
      </c>
      <c r="F138" s="402">
        <v>0</v>
      </c>
      <c r="G138" s="402">
        <v>8</v>
      </c>
      <c r="H138" s="402">
        <v>26</v>
      </c>
      <c r="I138" s="402">
        <v>17</v>
      </c>
      <c r="J138" s="402">
        <v>5</v>
      </c>
      <c r="K138" s="402">
        <v>12</v>
      </c>
      <c r="L138" s="402">
        <v>26</v>
      </c>
      <c r="M138" s="402">
        <v>9</v>
      </c>
      <c r="N138" s="403">
        <f t="shared" si="7"/>
        <v>452</v>
      </c>
    </row>
    <row r="139" spans="2:14" x14ac:dyDescent="0.25">
      <c r="B139" s="387">
        <v>30</v>
      </c>
      <c r="C139" s="388">
        <v>210</v>
      </c>
      <c r="D139" s="251">
        <v>135</v>
      </c>
      <c r="E139" s="251">
        <v>20</v>
      </c>
      <c r="F139" s="251">
        <v>0</v>
      </c>
      <c r="G139" s="251">
        <v>4</v>
      </c>
      <c r="H139" s="251">
        <v>18</v>
      </c>
      <c r="I139" s="251">
        <v>20</v>
      </c>
      <c r="J139" s="251">
        <v>10</v>
      </c>
      <c r="K139" s="251">
        <v>10</v>
      </c>
      <c r="L139" s="251">
        <v>30</v>
      </c>
      <c r="M139" s="251">
        <v>7</v>
      </c>
      <c r="N139" s="389">
        <f t="shared" si="7"/>
        <v>464</v>
      </c>
    </row>
    <row r="140" spans="2:14" x14ac:dyDescent="0.25">
      <c r="B140" s="387">
        <v>31</v>
      </c>
      <c r="C140" s="388">
        <v>218</v>
      </c>
      <c r="D140" s="251">
        <v>106</v>
      </c>
      <c r="E140" s="251">
        <v>17</v>
      </c>
      <c r="F140" s="251">
        <v>1</v>
      </c>
      <c r="G140" s="251">
        <v>11</v>
      </c>
      <c r="H140" s="251">
        <v>23</v>
      </c>
      <c r="I140" s="251">
        <v>16</v>
      </c>
      <c r="J140" s="251">
        <v>8</v>
      </c>
      <c r="K140" s="251">
        <v>10</v>
      </c>
      <c r="L140" s="251">
        <v>20</v>
      </c>
      <c r="M140" s="251">
        <v>14</v>
      </c>
      <c r="N140" s="389">
        <f t="shared" si="7"/>
        <v>444</v>
      </c>
    </row>
    <row r="141" spans="2:14" x14ac:dyDescent="0.25">
      <c r="B141" s="387">
        <v>32</v>
      </c>
      <c r="C141" s="388">
        <v>183</v>
      </c>
      <c r="D141" s="251">
        <v>106</v>
      </c>
      <c r="E141" s="251">
        <v>27</v>
      </c>
      <c r="F141" s="251">
        <v>3</v>
      </c>
      <c r="G141" s="251">
        <v>11</v>
      </c>
      <c r="H141" s="251">
        <v>32</v>
      </c>
      <c r="I141" s="251">
        <v>17</v>
      </c>
      <c r="J141" s="251">
        <v>8</v>
      </c>
      <c r="K141" s="251">
        <v>20</v>
      </c>
      <c r="L141" s="251">
        <v>22</v>
      </c>
      <c r="M141" s="251">
        <v>6</v>
      </c>
      <c r="N141" s="389">
        <f t="shared" si="7"/>
        <v>435</v>
      </c>
    </row>
    <row r="142" spans="2:14" x14ac:dyDescent="0.25">
      <c r="B142" s="387">
        <v>33</v>
      </c>
      <c r="C142" s="388">
        <v>169</v>
      </c>
      <c r="D142" s="251">
        <v>76</v>
      </c>
      <c r="E142" s="251">
        <v>13</v>
      </c>
      <c r="F142" s="251">
        <v>3</v>
      </c>
      <c r="G142" s="251">
        <v>4</v>
      </c>
      <c r="H142" s="251">
        <v>29</v>
      </c>
      <c r="I142" s="251">
        <v>20</v>
      </c>
      <c r="J142" s="251">
        <v>7</v>
      </c>
      <c r="K142" s="251">
        <v>8</v>
      </c>
      <c r="L142" s="251">
        <v>17</v>
      </c>
      <c r="M142" s="251">
        <v>13</v>
      </c>
      <c r="N142" s="389">
        <f t="shared" si="7"/>
        <v>359</v>
      </c>
    </row>
    <row r="143" spans="2:14" x14ac:dyDescent="0.25">
      <c r="B143" s="387">
        <v>34</v>
      </c>
      <c r="C143" s="388">
        <v>151</v>
      </c>
      <c r="D143" s="251">
        <v>92</v>
      </c>
      <c r="E143" s="251">
        <v>13</v>
      </c>
      <c r="F143" s="251">
        <v>2</v>
      </c>
      <c r="G143" s="251">
        <v>5</v>
      </c>
      <c r="H143" s="251">
        <v>27</v>
      </c>
      <c r="I143" s="251">
        <v>18</v>
      </c>
      <c r="J143" s="251">
        <v>5</v>
      </c>
      <c r="K143" s="251">
        <v>12</v>
      </c>
      <c r="L143" s="251">
        <v>26</v>
      </c>
      <c r="M143" s="251">
        <v>11</v>
      </c>
      <c r="N143" s="389">
        <f t="shared" si="7"/>
        <v>362</v>
      </c>
    </row>
    <row r="144" spans="2:14" x14ac:dyDescent="0.25">
      <c r="B144" s="382">
        <v>35</v>
      </c>
      <c r="C144" s="383">
        <v>134</v>
      </c>
      <c r="D144" s="384">
        <v>68</v>
      </c>
      <c r="E144" s="384">
        <v>15</v>
      </c>
      <c r="F144" s="384">
        <v>2</v>
      </c>
      <c r="G144" s="384">
        <v>10</v>
      </c>
      <c r="H144" s="384">
        <v>26</v>
      </c>
      <c r="I144" s="384">
        <v>14</v>
      </c>
      <c r="J144" s="384">
        <v>5</v>
      </c>
      <c r="K144" s="384">
        <v>14</v>
      </c>
      <c r="L144" s="384">
        <v>32</v>
      </c>
      <c r="M144" s="384">
        <v>10</v>
      </c>
      <c r="N144" s="385">
        <f t="shared" si="7"/>
        <v>330</v>
      </c>
    </row>
    <row r="145" spans="2:14" x14ac:dyDescent="0.25">
      <c r="B145" s="387">
        <v>36</v>
      </c>
      <c r="C145" s="388">
        <v>100</v>
      </c>
      <c r="D145" s="251">
        <v>74</v>
      </c>
      <c r="E145" s="251">
        <v>2</v>
      </c>
      <c r="F145" s="251">
        <v>2</v>
      </c>
      <c r="G145" s="251">
        <v>2</v>
      </c>
      <c r="H145" s="251">
        <v>11</v>
      </c>
      <c r="I145" s="251">
        <v>18</v>
      </c>
      <c r="J145" s="251">
        <v>6</v>
      </c>
      <c r="K145" s="251">
        <v>13</v>
      </c>
      <c r="L145" s="251">
        <v>19</v>
      </c>
      <c r="M145" s="251">
        <v>9</v>
      </c>
      <c r="N145" s="389">
        <f t="shared" si="7"/>
        <v>256</v>
      </c>
    </row>
    <row r="146" spans="2:14" x14ac:dyDescent="0.25">
      <c r="B146" s="387">
        <v>37</v>
      </c>
      <c r="C146" s="388">
        <v>94</v>
      </c>
      <c r="D146" s="251">
        <v>46</v>
      </c>
      <c r="E146" s="251">
        <v>6</v>
      </c>
      <c r="F146" s="251">
        <v>1</v>
      </c>
      <c r="G146" s="251">
        <v>5</v>
      </c>
      <c r="H146" s="251">
        <v>9</v>
      </c>
      <c r="I146" s="251">
        <v>7</v>
      </c>
      <c r="J146" s="251">
        <v>9</v>
      </c>
      <c r="K146" s="251">
        <v>12</v>
      </c>
      <c r="L146" s="251">
        <v>19</v>
      </c>
      <c r="M146" s="251">
        <v>7</v>
      </c>
      <c r="N146" s="389">
        <f t="shared" si="7"/>
        <v>215</v>
      </c>
    </row>
    <row r="147" spans="2:14" x14ac:dyDescent="0.25">
      <c r="B147" s="387">
        <v>38</v>
      </c>
      <c r="C147" s="388">
        <v>72</v>
      </c>
      <c r="D147" s="251">
        <v>33</v>
      </c>
      <c r="E147" s="251">
        <v>5</v>
      </c>
      <c r="F147" s="251">
        <v>1</v>
      </c>
      <c r="G147" s="251">
        <v>6</v>
      </c>
      <c r="H147" s="251">
        <v>14</v>
      </c>
      <c r="I147" s="251">
        <v>10</v>
      </c>
      <c r="J147" s="251">
        <v>7</v>
      </c>
      <c r="K147" s="251">
        <v>3</v>
      </c>
      <c r="L147" s="251">
        <v>8</v>
      </c>
      <c r="M147" s="251">
        <v>4</v>
      </c>
      <c r="N147" s="389">
        <f t="shared" si="7"/>
        <v>163</v>
      </c>
    </row>
    <row r="148" spans="2:14" x14ac:dyDescent="0.25">
      <c r="B148" s="400">
        <v>39</v>
      </c>
      <c r="C148" s="401">
        <v>58</v>
      </c>
      <c r="D148" s="402">
        <v>32</v>
      </c>
      <c r="E148" s="402">
        <v>8</v>
      </c>
      <c r="F148" s="402">
        <v>0</v>
      </c>
      <c r="G148" s="402">
        <v>4</v>
      </c>
      <c r="H148" s="402">
        <v>10</v>
      </c>
      <c r="I148" s="402">
        <v>7</v>
      </c>
      <c r="J148" s="402">
        <v>6</v>
      </c>
      <c r="K148" s="402">
        <v>4</v>
      </c>
      <c r="L148" s="402">
        <v>16</v>
      </c>
      <c r="M148" s="402">
        <v>4</v>
      </c>
      <c r="N148" s="403">
        <f t="shared" si="7"/>
        <v>149</v>
      </c>
    </row>
    <row r="149" spans="2:14" x14ac:dyDescent="0.25">
      <c r="B149" s="387">
        <v>40</v>
      </c>
      <c r="C149" s="388">
        <v>28</v>
      </c>
      <c r="D149" s="251">
        <v>15</v>
      </c>
      <c r="E149" s="251">
        <v>1</v>
      </c>
      <c r="F149" s="251">
        <v>1</v>
      </c>
      <c r="G149" s="251">
        <v>0</v>
      </c>
      <c r="H149" s="251">
        <v>8</v>
      </c>
      <c r="I149" s="251">
        <v>7</v>
      </c>
      <c r="J149" s="251">
        <v>2</v>
      </c>
      <c r="K149" s="251">
        <v>0</v>
      </c>
      <c r="L149" s="251">
        <v>9</v>
      </c>
      <c r="M149" s="251">
        <v>2</v>
      </c>
      <c r="N149" s="389">
        <f t="shared" si="7"/>
        <v>73</v>
      </c>
    </row>
    <row r="150" spans="2:14" x14ac:dyDescent="0.25">
      <c r="B150" s="387">
        <v>41</v>
      </c>
      <c r="C150" s="388">
        <v>39</v>
      </c>
      <c r="D150" s="251">
        <v>12</v>
      </c>
      <c r="E150" s="251">
        <v>1</v>
      </c>
      <c r="F150" s="251">
        <v>0</v>
      </c>
      <c r="G150" s="251">
        <v>2</v>
      </c>
      <c r="H150" s="251">
        <v>6</v>
      </c>
      <c r="I150" s="251">
        <v>2</v>
      </c>
      <c r="J150" s="251">
        <v>4</v>
      </c>
      <c r="K150" s="251">
        <v>1</v>
      </c>
      <c r="L150" s="251">
        <v>11</v>
      </c>
      <c r="M150" s="251">
        <v>1</v>
      </c>
      <c r="N150" s="389">
        <f t="shared" si="7"/>
        <v>79</v>
      </c>
    </row>
    <row r="151" spans="2:14" x14ac:dyDescent="0.25">
      <c r="B151" s="387">
        <v>42</v>
      </c>
      <c r="C151" s="388">
        <v>34</v>
      </c>
      <c r="D151" s="251">
        <v>8</v>
      </c>
      <c r="E151" s="251">
        <v>2</v>
      </c>
      <c r="F151" s="251">
        <v>0</v>
      </c>
      <c r="G151" s="251">
        <v>1</v>
      </c>
      <c r="H151" s="251">
        <v>3</v>
      </c>
      <c r="I151" s="251">
        <v>5</v>
      </c>
      <c r="J151" s="251">
        <v>2</v>
      </c>
      <c r="K151" s="251">
        <v>3</v>
      </c>
      <c r="L151" s="251">
        <v>4</v>
      </c>
      <c r="M151" s="251">
        <v>2</v>
      </c>
      <c r="N151" s="389">
        <f t="shared" si="7"/>
        <v>64</v>
      </c>
    </row>
    <row r="152" spans="2:14" x14ac:dyDescent="0.25">
      <c r="B152" s="387">
        <v>43</v>
      </c>
      <c r="C152" s="388">
        <v>14</v>
      </c>
      <c r="D152" s="251">
        <v>8</v>
      </c>
      <c r="E152" s="251">
        <v>0</v>
      </c>
      <c r="F152" s="251">
        <v>0</v>
      </c>
      <c r="G152" s="251">
        <v>1</v>
      </c>
      <c r="H152" s="251">
        <v>1</v>
      </c>
      <c r="I152" s="251">
        <v>0</v>
      </c>
      <c r="J152" s="251">
        <v>1</v>
      </c>
      <c r="K152" s="251">
        <v>0</v>
      </c>
      <c r="L152" s="251">
        <v>4</v>
      </c>
      <c r="M152" s="251">
        <v>0</v>
      </c>
      <c r="N152" s="389">
        <f t="shared" si="7"/>
        <v>29</v>
      </c>
    </row>
    <row r="153" spans="2:14" x14ac:dyDescent="0.25">
      <c r="B153" s="387">
        <v>44</v>
      </c>
      <c r="C153" s="388">
        <v>7</v>
      </c>
      <c r="D153" s="251">
        <v>1</v>
      </c>
      <c r="E153" s="251">
        <v>0</v>
      </c>
      <c r="F153" s="251">
        <v>0</v>
      </c>
      <c r="G153" s="251">
        <v>0</v>
      </c>
      <c r="H153" s="251">
        <v>2</v>
      </c>
      <c r="I153" s="251">
        <v>1</v>
      </c>
      <c r="J153" s="251">
        <v>3</v>
      </c>
      <c r="K153" s="251">
        <v>3</v>
      </c>
      <c r="L153" s="251">
        <v>3</v>
      </c>
      <c r="M153" s="251">
        <v>1</v>
      </c>
      <c r="N153" s="389">
        <f t="shared" si="7"/>
        <v>21</v>
      </c>
    </row>
    <row r="154" spans="2:14" x14ac:dyDescent="0.25">
      <c r="B154" s="382">
        <v>45</v>
      </c>
      <c r="C154" s="383">
        <v>6</v>
      </c>
      <c r="D154" s="384">
        <v>3</v>
      </c>
      <c r="E154" s="384">
        <v>0</v>
      </c>
      <c r="F154" s="384">
        <v>0</v>
      </c>
      <c r="G154" s="384">
        <v>0</v>
      </c>
      <c r="H154" s="384">
        <v>1</v>
      </c>
      <c r="I154" s="384">
        <v>0</v>
      </c>
      <c r="J154" s="384">
        <v>0</v>
      </c>
      <c r="K154" s="384">
        <v>0</v>
      </c>
      <c r="L154" s="384">
        <v>3</v>
      </c>
      <c r="M154" s="384">
        <v>1</v>
      </c>
      <c r="N154" s="385">
        <f t="shared" si="7"/>
        <v>14</v>
      </c>
    </row>
    <row r="155" spans="2:14" x14ac:dyDescent="0.25">
      <c r="B155" s="400" t="s">
        <v>379</v>
      </c>
      <c r="C155" s="401">
        <v>1</v>
      </c>
      <c r="D155" s="402">
        <v>0</v>
      </c>
      <c r="E155" s="402">
        <v>0</v>
      </c>
      <c r="F155" s="402">
        <v>0</v>
      </c>
      <c r="G155" s="402">
        <v>1</v>
      </c>
      <c r="H155" s="402">
        <v>1</v>
      </c>
      <c r="I155" s="402">
        <v>2</v>
      </c>
      <c r="J155" s="402">
        <v>1</v>
      </c>
      <c r="K155" s="402">
        <v>0</v>
      </c>
      <c r="L155" s="402">
        <v>2</v>
      </c>
      <c r="M155" s="402">
        <v>1</v>
      </c>
      <c r="N155" s="403">
        <f t="shared" si="7"/>
        <v>9</v>
      </c>
    </row>
    <row r="156" spans="2:14" x14ac:dyDescent="0.25">
      <c r="B156" s="390" t="s">
        <v>150</v>
      </c>
      <c r="C156" s="404">
        <f>SUM(C121:C155)</f>
        <v>4164</v>
      </c>
      <c r="D156" s="405">
        <f t="shared" ref="D156:N156" si="8">SUM(D121:D155)</f>
        <v>2307</v>
      </c>
      <c r="E156" s="405">
        <f t="shared" si="8"/>
        <v>417</v>
      </c>
      <c r="F156" s="405">
        <f t="shared" si="8"/>
        <v>38</v>
      </c>
      <c r="G156" s="405">
        <f t="shared" si="8"/>
        <v>232</v>
      </c>
      <c r="H156" s="405">
        <f t="shared" si="8"/>
        <v>624</v>
      </c>
      <c r="I156" s="405">
        <f t="shared" si="8"/>
        <v>453</v>
      </c>
      <c r="J156" s="405">
        <f t="shared" si="8"/>
        <v>232</v>
      </c>
      <c r="K156" s="405">
        <f t="shared" si="8"/>
        <v>370</v>
      </c>
      <c r="L156" s="405">
        <f t="shared" si="8"/>
        <v>681</v>
      </c>
      <c r="M156" s="405">
        <f t="shared" si="8"/>
        <v>267</v>
      </c>
      <c r="N156" s="266">
        <f t="shared" si="8"/>
        <v>9785</v>
      </c>
    </row>
    <row r="157" spans="2:14" x14ac:dyDescent="0.25">
      <c r="B157" s="370" t="s">
        <v>341</v>
      </c>
      <c r="C157" s="251"/>
      <c r="D157" s="251"/>
      <c r="E157" s="251"/>
      <c r="F157" s="251"/>
      <c r="G157" s="251"/>
      <c r="H157" s="251"/>
      <c r="I157" s="251"/>
      <c r="J157" s="251"/>
      <c r="K157" s="251"/>
      <c r="L157" s="251"/>
      <c r="M157" s="251"/>
      <c r="N157" s="251"/>
    </row>
    <row r="158" spans="2:14" x14ac:dyDescent="0.25">
      <c r="B158" s="251"/>
      <c r="C158" s="251"/>
      <c r="D158" s="251"/>
      <c r="E158" s="251"/>
      <c r="F158" s="251"/>
      <c r="G158" s="251"/>
      <c r="H158" s="251"/>
      <c r="I158" s="251"/>
      <c r="J158" s="251"/>
      <c r="K158" s="251"/>
      <c r="L158" s="251"/>
      <c r="M158" s="251"/>
      <c r="N158" s="251"/>
    </row>
    <row r="159" spans="2:14" x14ac:dyDescent="0.25">
      <c r="B159" s="251"/>
      <c r="C159" s="251"/>
      <c r="D159" s="251"/>
      <c r="E159" s="251"/>
      <c r="F159" s="251"/>
      <c r="G159" s="251"/>
      <c r="H159" s="251"/>
      <c r="I159" s="251"/>
      <c r="J159" s="251"/>
      <c r="K159" s="251"/>
      <c r="L159" s="251"/>
      <c r="M159" s="251"/>
      <c r="N159" s="251"/>
    </row>
    <row r="160" spans="2:14" x14ac:dyDescent="0.25">
      <c r="B160" s="621" t="s">
        <v>553</v>
      </c>
      <c r="C160" s="622"/>
      <c r="D160" s="622"/>
      <c r="E160" s="622"/>
      <c r="F160" s="622"/>
      <c r="G160" s="622"/>
      <c r="H160" s="622"/>
      <c r="I160" s="622"/>
      <c r="J160" s="622"/>
      <c r="K160" s="622"/>
      <c r="L160" s="622"/>
      <c r="M160" s="622"/>
      <c r="N160" s="623"/>
    </row>
    <row r="161" spans="2:14" x14ac:dyDescent="0.25">
      <c r="B161" s="376" t="s">
        <v>547</v>
      </c>
      <c r="C161" s="377"/>
      <c r="D161" s="378"/>
      <c r="E161" s="378"/>
      <c r="F161" s="378"/>
      <c r="G161" s="378"/>
      <c r="H161" s="378" t="s">
        <v>549</v>
      </c>
      <c r="I161" s="378"/>
      <c r="J161" s="378"/>
      <c r="K161" s="378"/>
      <c r="L161" s="378"/>
      <c r="M161" s="378"/>
      <c r="N161" s="406"/>
    </row>
    <row r="162" spans="2:14" x14ac:dyDescent="0.25">
      <c r="B162" s="380" t="s">
        <v>548</v>
      </c>
      <c r="C162" s="379" t="s">
        <v>272</v>
      </c>
      <c r="D162" s="379" t="s">
        <v>273</v>
      </c>
      <c r="E162" s="379" t="s">
        <v>274</v>
      </c>
      <c r="F162" s="379" t="s">
        <v>275</v>
      </c>
      <c r="G162" s="379" t="s">
        <v>276</v>
      </c>
      <c r="H162" s="379" t="s">
        <v>279</v>
      </c>
      <c r="I162" s="379" t="s">
        <v>277</v>
      </c>
      <c r="J162" s="379" t="s">
        <v>278</v>
      </c>
      <c r="K162" s="379" t="s">
        <v>280</v>
      </c>
      <c r="L162" s="379" t="s">
        <v>281</v>
      </c>
      <c r="M162" s="381" t="s">
        <v>556</v>
      </c>
      <c r="N162" s="379" t="s">
        <v>150</v>
      </c>
    </row>
    <row r="163" spans="2:14" x14ac:dyDescent="0.25">
      <c r="B163" s="382">
        <v>12</v>
      </c>
      <c r="C163" s="251">
        <v>1</v>
      </c>
      <c r="D163" s="251">
        <v>0</v>
      </c>
      <c r="E163" s="251">
        <v>0</v>
      </c>
      <c r="F163" s="251">
        <v>0</v>
      </c>
      <c r="G163" s="251">
        <v>0</v>
      </c>
      <c r="H163" s="251">
        <v>0</v>
      </c>
      <c r="I163" s="251">
        <v>0</v>
      </c>
      <c r="J163" s="251">
        <v>0</v>
      </c>
      <c r="K163" s="251">
        <v>0</v>
      </c>
      <c r="L163" s="251">
        <v>2</v>
      </c>
      <c r="M163" s="251">
        <v>0</v>
      </c>
      <c r="N163" s="389">
        <f t="shared" ref="N163:N197" si="9">SUM(C163:M163)</f>
        <v>3</v>
      </c>
    </row>
    <row r="164" spans="2:14" x14ac:dyDescent="0.25">
      <c r="B164" s="387">
        <v>13</v>
      </c>
      <c r="C164" s="251">
        <v>4</v>
      </c>
      <c r="D164" s="251">
        <v>2</v>
      </c>
      <c r="E164" s="251">
        <v>0</v>
      </c>
      <c r="F164" s="251">
        <v>0</v>
      </c>
      <c r="G164" s="251">
        <v>0</v>
      </c>
      <c r="H164" s="251">
        <v>0</v>
      </c>
      <c r="I164" s="251">
        <v>0</v>
      </c>
      <c r="J164" s="251">
        <v>0</v>
      </c>
      <c r="K164" s="251">
        <v>2</v>
      </c>
      <c r="L164" s="251">
        <v>8</v>
      </c>
      <c r="M164" s="251">
        <v>0</v>
      </c>
      <c r="N164" s="389">
        <f t="shared" si="9"/>
        <v>16</v>
      </c>
    </row>
    <row r="165" spans="2:14" x14ac:dyDescent="0.25">
      <c r="B165" s="387">
        <v>14</v>
      </c>
      <c r="C165" s="251">
        <v>10</v>
      </c>
      <c r="D165" s="251">
        <v>4</v>
      </c>
      <c r="E165" s="251">
        <v>2</v>
      </c>
      <c r="F165" s="251">
        <v>0</v>
      </c>
      <c r="G165" s="251">
        <v>1</v>
      </c>
      <c r="H165" s="251">
        <v>2</v>
      </c>
      <c r="I165" s="251">
        <v>2</v>
      </c>
      <c r="J165" s="251">
        <v>1</v>
      </c>
      <c r="K165" s="251">
        <v>5</v>
      </c>
      <c r="L165" s="251">
        <v>7</v>
      </c>
      <c r="M165" s="251">
        <v>1</v>
      </c>
      <c r="N165" s="389">
        <f t="shared" si="9"/>
        <v>35</v>
      </c>
    </row>
    <row r="166" spans="2:14" x14ac:dyDescent="0.25">
      <c r="B166" s="387">
        <v>15</v>
      </c>
      <c r="C166" s="251">
        <v>29</v>
      </c>
      <c r="D166" s="251">
        <v>11</v>
      </c>
      <c r="E166" s="251">
        <v>5</v>
      </c>
      <c r="F166" s="251">
        <v>0</v>
      </c>
      <c r="G166" s="251">
        <v>3</v>
      </c>
      <c r="H166" s="251">
        <v>10</v>
      </c>
      <c r="I166" s="251">
        <v>8</v>
      </c>
      <c r="J166" s="251">
        <v>3</v>
      </c>
      <c r="K166" s="251">
        <v>12</v>
      </c>
      <c r="L166" s="251">
        <v>21</v>
      </c>
      <c r="M166" s="251">
        <v>5</v>
      </c>
      <c r="N166" s="389">
        <f t="shared" si="9"/>
        <v>107</v>
      </c>
    </row>
    <row r="167" spans="2:14" x14ac:dyDescent="0.25">
      <c r="B167" s="387">
        <v>16</v>
      </c>
      <c r="C167" s="251">
        <v>59</v>
      </c>
      <c r="D167" s="251">
        <v>27</v>
      </c>
      <c r="E167" s="251">
        <v>13</v>
      </c>
      <c r="F167" s="251">
        <v>2</v>
      </c>
      <c r="G167" s="251">
        <v>4</v>
      </c>
      <c r="H167" s="251">
        <v>12</v>
      </c>
      <c r="I167" s="251">
        <v>7</v>
      </c>
      <c r="J167" s="251">
        <v>2</v>
      </c>
      <c r="K167" s="251">
        <v>13</v>
      </c>
      <c r="L167" s="251">
        <v>16</v>
      </c>
      <c r="M167" s="251">
        <v>2</v>
      </c>
      <c r="N167" s="389">
        <f t="shared" si="9"/>
        <v>157</v>
      </c>
    </row>
    <row r="168" spans="2:14" x14ac:dyDescent="0.25">
      <c r="B168" s="387">
        <v>17</v>
      </c>
      <c r="C168" s="251">
        <v>75</v>
      </c>
      <c r="D168" s="251">
        <v>42</v>
      </c>
      <c r="E168" s="251">
        <v>14</v>
      </c>
      <c r="F168" s="251">
        <v>2</v>
      </c>
      <c r="G168" s="251">
        <v>7</v>
      </c>
      <c r="H168" s="251">
        <v>21</v>
      </c>
      <c r="I168" s="251">
        <v>14</v>
      </c>
      <c r="J168" s="251">
        <v>9</v>
      </c>
      <c r="K168" s="251">
        <v>20</v>
      </c>
      <c r="L168" s="251">
        <v>38</v>
      </c>
      <c r="M168" s="251">
        <v>6</v>
      </c>
      <c r="N168" s="389">
        <f t="shared" si="9"/>
        <v>248</v>
      </c>
    </row>
    <row r="169" spans="2:14" x14ac:dyDescent="0.25">
      <c r="B169" s="387">
        <v>18</v>
      </c>
      <c r="C169" s="251">
        <v>123</v>
      </c>
      <c r="D169" s="251">
        <v>79</v>
      </c>
      <c r="E169" s="251">
        <v>10</v>
      </c>
      <c r="F169" s="251">
        <v>2</v>
      </c>
      <c r="G169" s="251">
        <v>12</v>
      </c>
      <c r="H169" s="251">
        <v>22</v>
      </c>
      <c r="I169" s="251">
        <v>13</v>
      </c>
      <c r="J169" s="251">
        <v>10</v>
      </c>
      <c r="K169" s="251">
        <v>28</v>
      </c>
      <c r="L169" s="251">
        <v>41</v>
      </c>
      <c r="M169" s="251">
        <v>9</v>
      </c>
      <c r="N169" s="389">
        <f t="shared" si="9"/>
        <v>349</v>
      </c>
    </row>
    <row r="170" spans="2:14" x14ac:dyDescent="0.25">
      <c r="B170" s="387">
        <v>19</v>
      </c>
      <c r="C170" s="251">
        <v>154</v>
      </c>
      <c r="D170" s="251">
        <v>82</v>
      </c>
      <c r="E170" s="251">
        <v>25</v>
      </c>
      <c r="F170" s="251">
        <v>3</v>
      </c>
      <c r="G170" s="251">
        <v>11</v>
      </c>
      <c r="H170" s="251">
        <v>31</v>
      </c>
      <c r="I170" s="251">
        <v>25</v>
      </c>
      <c r="J170" s="251">
        <v>17</v>
      </c>
      <c r="K170" s="251">
        <v>26</v>
      </c>
      <c r="L170" s="251">
        <v>42</v>
      </c>
      <c r="M170" s="251">
        <v>6</v>
      </c>
      <c r="N170" s="389">
        <f t="shared" si="9"/>
        <v>422</v>
      </c>
    </row>
    <row r="171" spans="2:14" x14ac:dyDescent="0.25">
      <c r="B171" s="387">
        <v>20</v>
      </c>
      <c r="C171" s="251">
        <v>191</v>
      </c>
      <c r="D171" s="251">
        <v>103</v>
      </c>
      <c r="E171" s="251">
        <v>25</v>
      </c>
      <c r="F171" s="251">
        <v>2</v>
      </c>
      <c r="G171" s="251">
        <v>16</v>
      </c>
      <c r="H171" s="251">
        <v>43</v>
      </c>
      <c r="I171" s="251">
        <v>27</v>
      </c>
      <c r="J171" s="251">
        <v>13</v>
      </c>
      <c r="K171" s="251">
        <v>17</v>
      </c>
      <c r="L171" s="251">
        <v>59</v>
      </c>
      <c r="M171" s="251">
        <v>11</v>
      </c>
      <c r="N171" s="389">
        <f t="shared" si="9"/>
        <v>507</v>
      </c>
    </row>
    <row r="172" spans="2:14" x14ac:dyDescent="0.25">
      <c r="B172" s="387">
        <v>21</v>
      </c>
      <c r="C172" s="251">
        <v>199</v>
      </c>
      <c r="D172" s="251">
        <v>113</v>
      </c>
      <c r="E172" s="251">
        <v>23</v>
      </c>
      <c r="F172" s="251">
        <v>5</v>
      </c>
      <c r="G172" s="251">
        <v>13</v>
      </c>
      <c r="H172" s="251">
        <v>24</v>
      </c>
      <c r="I172" s="251">
        <v>24</v>
      </c>
      <c r="J172" s="251">
        <v>11</v>
      </c>
      <c r="K172" s="251">
        <v>18</v>
      </c>
      <c r="L172" s="251">
        <v>46</v>
      </c>
      <c r="M172" s="251">
        <v>15</v>
      </c>
      <c r="N172" s="389">
        <f t="shared" si="9"/>
        <v>491</v>
      </c>
    </row>
    <row r="173" spans="2:14" x14ac:dyDescent="0.25">
      <c r="B173" s="387">
        <v>22</v>
      </c>
      <c r="C173" s="251">
        <v>213</v>
      </c>
      <c r="D173" s="251">
        <v>136</v>
      </c>
      <c r="E173" s="251">
        <v>25</v>
      </c>
      <c r="F173" s="251">
        <v>0</v>
      </c>
      <c r="G173" s="251">
        <v>10</v>
      </c>
      <c r="H173" s="251">
        <v>26</v>
      </c>
      <c r="I173" s="251">
        <v>30</v>
      </c>
      <c r="J173" s="251">
        <v>15</v>
      </c>
      <c r="K173" s="251">
        <v>25</v>
      </c>
      <c r="L173" s="251">
        <v>40</v>
      </c>
      <c r="M173" s="251">
        <v>9</v>
      </c>
      <c r="N173" s="389">
        <f t="shared" si="9"/>
        <v>529</v>
      </c>
    </row>
    <row r="174" spans="2:14" x14ac:dyDescent="0.25">
      <c r="B174" s="387">
        <v>23</v>
      </c>
      <c r="C174" s="251">
        <v>183</v>
      </c>
      <c r="D174" s="251">
        <v>122</v>
      </c>
      <c r="E174" s="251">
        <v>27</v>
      </c>
      <c r="F174" s="251">
        <v>0</v>
      </c>
      <c r="G174" s="251">
        <v>11</v>
      </c>
      <c r="H174" s="251">
        <v>24</v>
      </c>
      <c r="I174" s="251">
        <v>21</v>
      </c>
      <c r="J174" s="251">
        <v>12</v>
      </c>
      <c r="K174" s="251">
        <v>18</v>
      </c>
      <c r="L174" s="251">
        <v>41</v>
      </c>
      <c r="M174" s="251">
        <v>14</v>
      </c>
      <c r="N174" s="389">
        <f t="shared" si="9"/>
        <v>473</v>
      </c>
    </row>
    <row r="175" spans="2:14" x14ac:dyDescent="0.25">
      <c r="B175" s="387">
        <v>24</v>
      </c>
      <c r="C175" s="251">
        <v>188</v>
      </c>
      <c r="D175" s="251">
        <v>118</v>
      </c>
      <c r="E175" s="251">
        <v>26</v>
      </c>
      <c r="F175" s="251">
        <v>3</v>
      </c>
      <c r="G175" s="251">
        <v>9</v>
      </c>
      <c r="H175" s="251">
        <v>32</v>
      </c>
      <c r="I175" s="251">
        <v>14</v>
      </c>
      <c r="J175" s="251">
        <v>8</v>
      </c>
      <c r="K175" s="251">
        <v>16</v>
      </c>
      <c r="L175" s="251">
        <v>25</v>
      </c>
      <c r="M175" s="251">
        <v>12</v>
      </c>
      <c r="N175" s="389">
        <f t="shared" si="9"/>
        <v>451</v>
      </c>
    </row>
    <row r="176" spans="2:14" x14ac:dyDescent="0.25">
      <c r="B176" s="387">
        <v>25</v>
      </c>
      <c r="C176" s="251">
        <v>210</v>
      </c>
      <c r="D176" s="251">
        <v>116</v>
      </c>
      <c r="E176" s="251">
        <v>17</v>
      </c>
      <c r="F176" s="251">
        <v>0</v>
      </c>
      <c r="G176" s="251">
        <v>14</v>
      </c>
      <c r="H176" s="251">
        <v>42</v>
      </c>
      <c r="I176" s="251">
        <v>26</v>
      </c>
      <c r="J176" s="251">
        <v>11</v>
      </c>
      <c r="K176" s="251">
        <v>18</v>
      </c>
      <c r="L176" s="251">
        <v>44</v>
      </c>
      <c r="M176" s="251">
        <v>15</v>
      </c>
      <c r="N176" s="389">
        <f t="shared" si="9"/>
        <v>513</v>
      </c>
    </row>
    <row r="177" spans="2:14" x14ac:dyDescent="0.25">
      <c r="B177" s="387">
        <v>26</v>
      </c>
      <c r="C177" s="251">
        <v>221</v>
      </c>
      <c r="D177" s="251">
        <v>144</v>
      </c>
      <c r="E177" s="251">
        <v>28</v>
      </c>
      <c r="F177" s="251">
        <v>0</v>
      </c>
      <c r="G177" s="251">
        <v>21</v>
      </c>
      <c r="H177" s="251">
        <v>30</v>
      </c>
      <c r="I177" s="251">
        <v>20</v>
      </c>
      <c r="J177" s="251">
        <v>14</v>
      </c>
      <c r="K177" s="251">
        <v>17</v>
      </c>
      <c r="L177" s="251">
        <v>32</v>
      </c>
      <c r="M177" s="251">
        <v>10</v>
      </c>
      <c r="N177" s="389">
        <f t="shared" si="9"/>
        <v>537</v>
      </c>
    </row>
    <row r="178" spans="2:14" x14ac:dyDescent="0.25">
      <c r="B178" s="387">
        <v>27</v>
      </c>
      <c r="C178" s="251">
        <v>208</v>
      </c>
      <c r="D178" s="251">
        <v>145</v>
      </c>
      <c r="E178" s="251">
        <v>20</v>
      </c>
      <c r="F178" s="251">
        <v>4</v>
      </c>
      <c r="G178" s="251">
        <v>8</v>
      </c>
      <c r="H178" s="251">
        <v>22</v>
      </c>
      <c r="I178" s="251">
        <v>26</v>
      </c>
      <c r="J178" s="251">
        <v>10</v>
      </c>
      <c r="K178" s="251">
        <v>11</v>
      </c>
      <c r="L178" s="251">
        <v>28</v>
      </c>
      <c r="M178" s="251">
        <v>7</v>
      </c>
      <c r="N178" s="389">
        <f t="shared" si="9"/>
        <v>489</v>
      </c>
    </row>
    <row r="179" spans="2:14" x14ac:dyDescent="0.25">
      <c r="B179" s="387">
        <v>28</v>
      </c>
      <c r="C179" s="251">
        <v>226</v>
      </c>
      <c r="D179" s="251">
        <v>140</v>
      </c>
      <c r="E179" s="251">
        <v>25</v>
      </c>
      <c r="F179" s="251">
        <v>4</v>
      </c>
      <c r="G179" s="251">
        <v>17</v>
      </c>
      <c r="H179" s="251">
        <v>41</v>
      </c>
      <c r="I179" s="251">
        <v>27</v>
      </c>
      <c r="J179" s="251">
        <v>11</v>
      </c>
      <c r="K179" s="251">
        <v>11</v>
      </c>
      <c r="L179" s="251">
        <v>17</v>
      </c>
      <c r="M179" s="251">
        <v>18</v>
      </c>
      <c r="N179" s="389">
        <f t="shared" si="9"/>
        <v>537</v>
      </c>
    </row>
    <row r="180" spans="2:14" x14ac:dyDescent="0.25">
      <c r="B180" s="387">
        <v>29</v>
      </c>
      <c r="C180" s="251">
        <v>213</v>
      </c>
      <c r="D180" s="251">
        <v>153</v>
      </c>
      <c r="E180" s="251">
        <v>14</v>
      </c>
      <c r="F180" s="251">
        <v>1</v>
      </c>
      <c r="G180" s="251">
        <v>11</v>
      </c>
      <c r="H180" s="251">
        <v>21</v>
      </c>
      <c r="I180" s="251">
        <v>23</v>
      </c>
      <c r="J180" s="251">
        <v>9</v>
      </c>
      <c r="K180" s="251">
        <v>17</v>
      </c>
      <c r="L180" s="251">
        <v>20</v>
      </c>
      <c r="M180" s="251">
        <v>10</v>
      </c>
      <c r="N180" s="389">
        <f t="shared" si="9"/>
        <v>492</v>
      </c>
    </row>
    <row r="181" spans="2:14" x14ac:dyDescent="0.25">
      <c r="B181" s="387">
        <v>30</v>
      </c>
      <c r="C181" s="251">
        <v>180</v>
      </c>
      <c r="D181" s="251">
        <v>111</v>
      </c>
      <c r="E181" s="251">
        <v>18</v>
      </c>
      <c r="F181" s="251">
        <v>2</v>
      </c>
      <c r="G181" s="251">
        <v>12</v>
      </c>
      <c r="H181" s="251">
        <v>22</v>
      </c>
      <c r="I181" s="251">
        <v>24</v>
      </c>
      <c r="J181" s="251">
        <v>9</v>
      </c>
      <c r="K181" s="251">
        <v>15</v>
      </c>
      <c r="L181" s="251">
        <v>32</v>
      </c>
      <c r="M181" s="251">
        <v>8</v>
      </c>
      <c r="N181" s="389">
        <f t="shared" si="9"/>
        <v>433</v>
      </c>
    </row>
    <row r="182" spans="2:14" x14ac:dyDescent="0.25">
      <c r="B182" s="387">
        <v>31</v>
      </c>
      <c r="C182" s="251">
        <v>182</v>
      </c>
      <c r="D182" s="251">
        <v>106</v>
      </c>
      <c r="E182" s="251">
        <v>19</v>
      </c>
      <c r="F182" s="251">
        <v>2</v>
      </c>
      <c r="G182" s="251">
        <v>6</v>
      </c>
      <c r="H182" s="251">
        <v>28</v>
      </c>
      <c r="I182" s="251">
        <v>20</v>
      </c>
      <c r="J182" s="251">
        <v>10</v>
      </c>
      <c r="K182" s="251">
        <v>12</v>
      </c>
      <c r="L182" s="251">
        <v>32</v>
      </c>
      <c r="M182" s="251">
        <v>10</v>
      </c>
      <c r="N182" s="389">
        <f t="shared" si="9"/>
        <v>427</v>
      </c>
    </row>
    <row r="183" spans="2:14" x14ac:dyDescent="0.25">
      <c r="B183" s="387">
        <v>32</v>
      </c>
      <c r="C183" s="251">
        <v>195</v>
      </c>
      <c r="D183" s="251">
        <v>114</v>
      </c>
      <c r="E183" s="251">
        <v>21</v>
      </c>
      <c r="F183" s="251">
        <v>0</v>
      </c>
      <c r="G183" s="251">
        <v>8</v>
      </c>
      <c r="H183" s="251">
        <v>21</v>
      </c>
      <c r="I183" s="251">
        <v>29</v>
      </c>
      <c r="J183" s="251">
        <v>8</v>
      </c>
      <c r="K183" s="251">
        <v>14</v>
      </c>
      <c r="L183" s="251">
        <v>25</v>
      </c>
      <c r="M183" s="251">
        <v>8</v>
      </c>
      <c r="N183" s="389">
        <f t="shared" si="9"/>
        <v>443</v>
      </c>
    </row>
    <row r="184" spans="2:14" x14ac:dyDescent="0.25">
      <c r="B184" s="387">
        <v>33</v>
      </c>
      <c r="C184" s="251">
        <v>176</v>
      </c>
      <c r="D184" s="251">
        <v>97</v>
      </c>
      <c r="E184" s="251">
        <v>7</v>
      </c>
      <c r="F184" s="251">
        <v>1</v>
      </c>
      <c r="G184" s="251">
        <v>5</v>
      </c>
      <c r="H184" s="251">
        <v>29</v>
      </c>
      <c r="I184" s="251">
        <v>27</v>
      </c>
      <c r="J184" s="251">
        <v>11</v>
      </c>
      <c r="K184" s="251">
        <v>18</v>
      </c>
      <c r="L184" s="251">
        <v>21</v>
      </c>
      <c r="M184" s="251">
        <v>10</v>
      </c>
      <c r="N184" s="389">
        <f t="shared" si="9"/>
        <v>402</v>
      </c>
    </row>
    <row r="185" spans="2:14" x14ac:dyDescent="0.25">
      <c r="B185" s="387">
        <v>34</v>
      </c>
      <c r="C185" s="251">
        <v>144</v>
      </c>
      <c r="D185" s="251">
        <v>83</v>
      </c>
      <c r="E185" s="251">
        <v>12</v>
      </c>
      <c r="F185" s="251">
        <v>3</v>
      </c>
      <c r="G185" s="251">
        <v>5</v>
      </c>
      <c r="H185" s="251">
        <v>26</v>
      </c>
      <c r="I185" s="251">
        <v>16</v>
      </c>
      <c r="J185" s="251">
        <v>9</v>
      </c>
      <c r="K185" s="251">
        <v>13</v>
      </c>
      <c r="L185" s="251">
        <v>32</v>
      </c>
      <c r="M185" s="251">
        <v>7</v>
      </c>
      <c r="N185" s="389">
        <f t="shared" si="9"/>
        <v>350</v>
      </c>
    </row>
    <row r="186" spans="2:14" x14ac:dyDescent="0.25">
      <c r="B186" s="387">
        <v>35</v>
      </c>
      <c r="C186" s="251">
        <v>130</v>
      </c>
      <c r="D186" s="251">
        <v>70</v>
      </c>
      <c r="E186" s="251">
        <v>13</v>
      </c>
      <c r="F186" s="251">
        <v>2</v>
      </c>
      <c r="G186" s="251">
        <v>4</v>
      </c>
      <c r="H186" s="251">
        <v>13</v>
      </c>
      <c r="I186" s="251">
        <v>11</v>
      </c>
      <c r="J186" s="251">
        <v>14</v>
      </c>
      <c r="K186" s="251">
        <v>13</v>
      </c>
      <c r="L186" s="251">
        <v>17</v>
      </c>
      <c r="M186" s="251">
        <v>4</v>
      </c>
      <c r="N186" s="389">
        <f t="shared" si="9"/>
        <v>291</v>
      </c>
    </row>
    <row r="187" spans="2:14" x14ac:dyDescent="0.25">
      <c r="B187" s="387">
        <v>36</v>
      </c>
      <c r="C187" s="251">
        <v>113</v>
      </c>
      <c r="D187" s="251">
        <v>62</v>
      </c>
      <c r="E187" s="251">
        <v>11</v>
      </c>
      <c r="F187" s="251">
        <v>1</v>
      </c>
      <c r="G187" s="251">
        <v>5</v>
      </c>
      <c r="H187" s="251">
        <v>21</v>
      </c>
      <c r="I187" s="251">
        <v>11</v>
      </c>
      <c r="J187" s="251">
        <v>4</v>
      </c>
      <c r="K187" s="251">
        <v>6</v>
      </c>
      <c r="L187" s="251">
        <v>20</v>
      </c>
      <c r="M187" s="251">
        <v>10</v>
      </c>
      <c r="N187" s="389">
        <f t="shared" si="9"/>
        <v>264</v>
      </c>
    </row>
    <row r="188" spans="2:14" x14ac:dyDescent="0.25">
      <c r="B188" s="387">
        <v>37</v>
      </c>
      <c r="C188" s="251">
        <v>89</v>
      </c>
      <c r="D188" s="251">
        <v>39</v>
      </c>
      <c r="E188" s="251">
        <v>7</v>
      </c>
      <c r="F188" s="251">
        <v>1</v>
      </c>
      <c r="G188" s="251">
        <v>4</v>
      </c>
      <c r="H188" s="251">
        <v>18</v>
      </c>
      <c r="I188" s="251">
        <v>5</v>
      </c>
      <c r="J188" s="251">
        <v>5</v>
      </c>
      <c r="K188" s="251">
        <v>4</v>
      </c>
      <c r="L188" s="251">
        <v>10</v>
      </c>
      <c r="M188" s="251">
        <v>4</v>
      </c>
      <c r="N188" s="389">
        <f t="shared" si="9"/>
        <v>186</v>
      </c>
    </row>
    <row r="189" spans="2:14" x14ac:dyDescent="0.25">
      <c r="B189" s="387">
        <v>38</v>
      </c>
      <c r="C189" s="251">
        <v>80</v>
      </c>
      <c r="D189" s="251">
        <v>31</v>
      </c>
      <c r="E189" s="251">
        <v>7</v>
      </c>
      <c r="F189" s="251">
        <v>0</v>
      </c>
      <c r="G189" s="251">
        <v>1</v>
      </c>
      <c r="H189" s="251">
        <v>9</v>
      </c>
      <c r="I189" s="251">
        <v>8</v>
      </c>
      <c r="J189" s="251">
        <v>5</v>
      </c>
      <c r="K189" s="251">
        <v>6</v>
      </c>
      <c r="L189" s="251">
        <v>15</v>
      </c>
      <c r="M189" s="251">
        <v>3</v>
      </c>
      <c r="N189" s="389">
        <f t="shared" si="9"/>
        <v>165</v>
      </c>
    </row>
    <row r="190" spans="2:14" x14ac:dyDescent="0.25">
      <c r="B190" s="387">
        <v>39</v>
      </c>
      <c r="C190" s="251">
        <v>66</v>
      </c>
      <c r="D190" s="251">
        <v>38</v>
      </c>
      <c r="E190" s="251">
        <v>3</v>
      </c>
      <c r="F190" s="251">
        <v>2</v>
      </c>
      <c r="G190" s="251">
        <v>1</v>
      </c>
      <c r="H190" s="251">
        <v>9</v>
      </c>
      <c r="I190" s="251">
        <v>10</v>
      </c>
      <c r="J190" s="251">
        <v>5</v>
      </c>
      <c r="K190" s="251">
        <v>10</v>
      </c>
      <c r="L190" s="251">
        <v>11</v>
      </c>
      <c r="M190" s="251">
        <v>3</v>
      </c>
      <c r="N190" s="389">
        <f t="shared" si="9"/>
        <v>158</v>
      </c>
    </row>
    <row r="191" spans="2:14" x14ac:dyDescent="0.25">
      <c r="B191" s="387">
        <v>40</v>
      </c>
      <c r="C191" s="251">
        <v>47</v>
      </c>
      <c r="D191" s="251">
        <v>25</v>
      </c>
      <c r="E191" s="251">
        <v>3</v>
      </c>
      <c r="F191" s="251">
        <v>0</v>
      </c>
      <c r="G191" s="251">
        <v>2</v>
      </c>
      <c r="H191" s="251">
        <v>10</v>
      </c>
      <c r="I191" s="251">
        <v>4</v>
      </c>
      <c r="J191" s="251">
        <v>7</v>
      </c>
      <c r="K191" s="251">
        <v>7</v>
      </c>
      <c r="L191" s="251">
        <v>11</v>
      </c>
      <c r="M191" s="251">
        <v>5</v>
      </c>
      <c r="N191" s="389">
        <f t="shared" si="9"/>
        <v>121</v>
      </c>
    </row>
    <row r="192" spans="2:14" x14ac:dyDescent="0.25">
      <c r="B192" s="387">
        <v>41</v>
      </c>
      <c r="C192" s="251">
        <v>34</v>
      </c>
      <c r="D192" s="251">
        <v>19</v>
      </c>
      <c r="E192" s="251">
        <v>2</v>
      </c>
      <c r="F192" s="251">
        <v>0</v>
      </c>
      <c r="G192" s="251">
        <v>3</v>
      </c>
      <c r="H192" s="251">
        <v>1</v>
      </c>
      <c r="I192" s="251">
        <v>4</v>
      </c>
      <c r="J192" s="251">
        <v>7</v>
      </c>
      <c r="K192" s="251">
        <v>5</v>
      </c>
      <c r="L192" s="251">
        <v>12</v>
      </c>
      <c r="M192" s="251">
        <v>4</v>
      </c>
      <c r="N192" s="389">
        <f t="shared" si="9"/>
        <v>91</v>
      </c>
    </row>
    <row r="193" spans="2:14" x14ac:dyDescent="0.25">
      <c r="B193" s="387">
        <v>42</v>
      </c>
      <c r="C193" s="251">
        <v>17</v>
      </c>
      <c r="D193" s="251">
        <v>10</v>
      </c>
      <c r="E193" s="251">
        <v>2</v>
      </c>
      <c r="F193" s="251">
        <v>1</v>
      </c>
      <c r="G193" s="251">
        <v>0</v>
      </c>
      <c r="H193" s="251">
        <v>2</v>
      </c>
      <c r="I193" s="251">
        <v>2</v>
      </c>
      <c r="J193" s="251">
        <v>2</v>
      </c>
      <c r="K193" s="251">
        <v>5</v>
      </c>
      <c r="L193" s="251">
        <v>13</v>
      </c>
      <c r="M193" s="251">
        <v>1</v>
      </c>
      <c r="N193" s="389">
        <f t="shared" si="9"/>
        <v>55</v>
      </c>
    </row>
    <row r="194" spans="2:14" x14ac:dyDescent="0.25">
      <c r="B194" s="387">
        <v>43</v>
      </c>
      <c r="C194" s="251">
        <v>9</v>
      </c>
      <c r="D194" s="251">
        <v>9</v>
      </c>
      <c r="E194" s="251">
        <v>0</v>
      </c>
      <c r="F194" s="251">
        <v>0</v>
      </c>
      <c r="G194" s="251">
        <v>2</v>
      </c>
      <c r="H194" s="251">
        <v>3</v>
      </c>
      <c r="I194" s="251">
        <v>2</v>
      </c>
      <c r="J194" s="251">
        <v>3</v>
      </c>
      <c r="K194" s="251">
        <v>2</v>
      </c>
      <c r="L194" s="251">
        <v>6</v>
      </c>
      <c r="M194" s="251">
        <v>1</v>
      </c>
      <c r="N194" s="389">
        <f t="shared" si="9"/>
        <v>37</v>
      </c>
    </row>
    <row r="195" spans="2:14" x14ac:dyDescent="0.25">
      <c r="B195" s="387">
        <v>44</v>
      </c>
      <c r="C195" s="251">
        <v>5</v>
      </c>
      <c r="D195" s="251">
        <v>2</v>
      </c>
      <c r="E195" s="251">
        <v>0</v>
      </c>
      <c r="F195" s="251">
        <v>0</v>
      </c>
      <c r="G195" s="251">
        <v>0</v>
      </c>
      <c r="H195" s="251">
        <v>2</v>
      </c>
      <c r="I195" s="251">
        <v>1</v>
      </c>
      <c r="J195" s="251">
        <v>1</v>
      </c>
      <c r="K195" s="251">
        <v>0</v>
      </c>
      <c r="L195" s="251">
        <v>3</v>
      </c>
      <c r="M195" s="251">
        <v>0</v>
      </c>
      <c r="N195" s="389">
        <f t="shared" si="9"/>
        <v>14</v>
      </c>
    </row>
    <row r="196" spans="2:14" x14ac:dyDescent="0.25">
      <c r="B196" s="387">
        <v>45</v>
      </c>
      <c r="C196" s="251">
        <v>6</v>
      </c>
      <c r="D196" s="251">
        <v>0</v>
      </c>
      <c r="E196" s="251">
        <v>2</v>
      </c>
      <c r="F196" s="251">
        <v>0</v>
      </c>
      <c r="G196" s="251">
        <v>0</v>
      </c>
      <c r="H196" s="251">
        <v>0</v>
      </c>
      <c r="I196" s="251">
        <v>1</v>
      </c>
      <c r="J196" s="251">
        <v>1</v>
      </c>
      <c r="K196" s="251">
        <v>0</v>
      </c>
      <c r="L196" s="251">
        <v>1</v>
      </c>
      <c r="M196" s="251">
        <v>0</v>
      </c>
      <c r="N196" s="389">
        <f t="shared" si="9"/>
        <v>11</v>
      </c>
    </row>
    <row r="197" spans="2:14" x14ac:dyDescent="0.25">
      <c r="B197" s="387" t="s">
        <v>386</v>
      </c>
      <c r="C197" s="251">
        <v>2</v>
      </c>
      <c r="D197" s="251">
        <v>0</v>
      </c>
      <c r="E197" s="251">
        <v>1</v>
      </c>
      <c r="F197" s="251">
        <v>0</v>
      </c>
      <c r="G197" s="251">
        <v>0</v>
      </c>
      <c r="H197" s="251">
        <v>0</v>
      </c>
      <c r="I197" s="251">
        <v>0</v>
      </c>
      <c r="J197" s="251">
        <v>0</v>
      </c>
      <c r="K197" s="251">
        <v>1</v>
      </c>
      <c r="L197" s="251">
        <v>1</v>
      </c>
      <c r="M197" s="251">
        <v>0</v>
      </c>
      <c r="N197" s="389">
        <f t="shared" si="9"/>
        <v>5</v>
      </c>
    </row>
    <row r="198" spans="2:14" x14ac:dyDescent="0.25">
      <c r="B198" s="390" t="s">
        <v>150</v>
      </c>
      <c r="C198" s="390">
        <f t="shared" ref="C198:N198" si="10">SUM(C163:C197)</f>
        <v>3982</v>
      </c>
      <c r="D198" s="395">
        <f t="shared" si="10"/>
        <v>2353</v>
      </c>
      <c r="E198" s="395">
        <f t="shared" si="10"/>
        <v>427</v>
      </c>
      <c r="F198" s="395">
        <f t="shared" si="10"/>
        <v>43</v>
      </c>
      <c r="G198" s="395">
        <f t="shared" si="10"/>
        <v>226</v>
      </c>
      <c r="H198" s="395">
        <f t="shared" si="10"/>
        <v>617</v>
      </c>
      <c r="I198" s="395">
        <f t="shared" si="10"/>
        <v>482</v>
      </c>
      <c r="J198" s="395">
        <f t="shared" si="10"/>
        <v>257</v>
      </c>
      <c r="K198" s="395">
        <f t="shared" si="10"/>
        <v>405</v>
      </c>
      <c r="L198" s="395">
        <f t="shared" si="10"/>
        <v>789</v>
      </c>
      <c r="M198" s="395">
        <f t="shared" si="10"/>
        <v>228</v>
      </c>
      <c r="N198" s="247">
        <f t="shared" si="10"/>
        <v>9809</v>
      </c>
    </row>
    <row r="199" spans="2:14" x14ac:dyDescent="0.25">
      <c r="B199" s="370" t="s">
        <v>341</v>
      </c>
      <c r="C199" s="251"/>
      <c r="D199" s="251"/>
      <c r="E199" s="251"/>
      <c r="F199" s="251"/>
      <c r="G199" s="251"/>
      <c r="H199" s="251"/>
      <c r="I199" s="251"/>
      <c r="J199" s="251"/>
      <c r="K199" s="251"/>
      <c r="L199" s="251"/>
      <c r="M199" s="251"/>
      <c r="N199" s="251"/>
    </row>
    <row r="200" spans="2:14" x14ac:dyDescent="0.25">
      <c r="B200" s="251"/>
      <c r="C200" s="251"/>
      <c r="D200" s="251"/>
      <c r="E200" s="251"/>
      <c r="F200" s="251"/>
      <c r="G200" s="251"/>
      <c r="H200" s="251"/>
      <c r="I200" s="251"/>
      <c r="J200" s="251"/>
      <c r="K200" s="251"/>
      <c r="L200" s="251"/>
      <c r="M200" s="251"/>
      <c r="N200" s="251"/>
    </row>
    <row r="201" spans="2:14" x14ac:dyDescent="0.25">
      <c r="B201" s="621" t="s">
        <v>554</v>
      </c>
      <c r="C201" s="622"/>
      <c r="D201" s="622"/>
      <c r="E201" s="622"/>
      <c r="F201" s="622"/>
      <c r="G201" s="622"/>
      <c r="H201" s="622"/>
      <c r="I201" s="622"/>
      <c r="J201" s="622"/>
      <c r="K201" s="622"/>
      <c r="L201" s="622"/>
      <c r="M201" s="622"/>
      <c r="N201" s="623"/>
    </row>
    <row r="202" spans="2:14" x14ac:dyDescent="0.25">
      <c r="B202" s="376" t="s">
        <v>547</v>
      </c>
      <c r="C202" s="377"/>
      <c r="D202" s="378"/>
      <c r="E202" s="378"/>
      <c r="F202" s="378"/>
      <c r="G202" s="378"/>
      <c r="H202" s="378" t="s">
        <v>549</v>
      </c>
      <c r="I202" s="378"/>
      <c r="J202" s="378"/>
      <c r="K202" s="378"/>
      <c r="L202" s="378"/>
      <c r="M202" s="378"/>
      <c r="N202" s="406"/>
    </row>
    <row r="203" spans="2:14" x14ac:dyDescent="0.25">
      <c r="B203" s="380" t="s">
        <v>548</v>
      </c>
      <c r="C203" s="379" t="s">
        <v>272</v>
      </c>
      <c r="D203" s="379" t="s">
        <v>273</v>
      </c>
      <c r="E203" s="379" t="s">
        <v>274</v>
      </c>
      <c r="F203" s="379" t="s">
        <v>275</v>
      </c>
      <c r="G203" s="379" t="s">
        <v>276</v>
      </c>
      <c r="H203" s="379" t="s">
        <v>279</v>
      </c>
      <c r="I203" s="379" t="s">
        <v>277</v>
      </c>
      <c r="J203" s="379" t="s">
        <v>278</v>
      </c>
      <c r="K203" s="379" t="s">
        <v>280</v>
      </c>
      <c r="L203" s="379" t="s">
        <v>281</v>
      </c>
      <c r="M203" s="381" t="s">
        <v>556</v>
      </c>
      <c r="N203" s="379" t="s">
        <v>150</v>
      </c>
    </row>
    <row r="204" spans="2:14" x14ac:dyDescent="0.25">
      <c r="B204" s="382">
        <v>12</v>
      </c>
      <c r="C204" s="251">
        <v>0</v>
      </c>
      <c r="D204" s="251">
        <v>1</v>
      </c>
      <c r="E204" s="251">
        <v>0</v>
      </c>
      <c r="F204" s="251">
        <v>0</v>
      </c>
      <c r="G204" s="251">
        <v>0</v>
      </c>
      <c r="H204" s="251">
        <v>0</v>
      </c>
      <c r="I204" s="251">
        <v>0</v>
      </c>
      <c r="J204" s="251">
        <v>0</v>
      </c>
      <c r="K204" s="251">
        <v>0</v>
      </c>
      <c r="L204" s="251">
        <v>1</v>
      </c>
      <c r="M204" s="251">
        <v>0</v>
      </c>
      <c r="N204" s="389">
        <f t="shared" ref="N204:N238" si="11">SUM(C204:M204)</f>
        <v>2</v>
      </c>
    </row>
    <row r="205" spans="2:14" x14ac:dyDescent="0.25">
      <c r="B205" s="387">
        <v>13</v>
      </c>
      <c r="C205" s="251">
        <v>3</v>
      </c>
      <c r="D205" s="251">
        <v>1</v>
      </c>
      <c r="E205" s="251">
        <v>1</v>
      </c>
      <c r="F205" s="251">
        <v>0</v>
      </c>
      <c r="G205" s="251">
        <v>0</v>
      </c>
      <c r="H205" s="251">
        <v>0</v>
      </c>
      <c r="I205" s="251">
        <v>0</v>
      </c>
      <c r="J205" s="251">
        <v>1</v>
      </c>
      <c r="K205" s="251">
        <v>1</v>
      </c>
      <c r="L205" s="251">
        <v>3</v>
      </c>
      <c r="M205" s="251">
        <v>0</v>
      </c>
      <c r="N205" s="389">
        <f t="shared" si="11"/>
        <v>10</v>
      </c>
    </row>
    <row r="206" spans="2:14" x14ac:dyDescent="0.25">
      <c r="B206" s="387">
        <v>14</v>
      </c>
      <c r="C206" s="251">
        <v>11</v>
      </c>
      <c r="D206" s="251">
        <v>8</v>
      </c>
      <c r="E206" s="251">
        <v>0</v>
      </c>
      <c r="F206" s="251">
        <v>0</v>
      </c>
      <c r="G206" s="251">
        <v>0</v>
      </c>
      <c r="H206" s="251">
        <v>1</v>
      </c>
      <c r="I206" s="251">
        <v>0</v>
      </c>
      <c r="J206" s="251">
        <v>0</v>
      </c>
      <c r="K206" s="251">
        <v>7</v>
      </c>
      <c r="L206" s="251">
        <v>11</v>
      </c>
      <c r="M206" s="251">
        <v>0</v>
      </c>
      <c r="N206" s="389">
        <f t="shared" si="11"/>
        <v>38</v>
      </c>
    </row>
    <row r="207" spans="2:14" x14ac:dyDescent="0.25">
      <c r="B207" s="387">
        <v>15</v>
      </c>
      <c r="C207" s="251">
        <v>22</v>
      </c>
      <c r="D207" s="251">
        <v>11</v>
      </c>
      <c r="E207" s="251">
        <v>5</v>
      </c>
      <c r="F207" s="251">
        <v>1</v>
      </c>
      <c r="G207" s="251">
        <v>2</v>
      </c>
      <c r="H207" s="251">
        <v>7</v>
      </c>
      <c r="I207" s="251">
        <v>4</v>
      </c>
      <c r="J207" s="251">
        <v>4</v>
      </c>
      <c r="K207" s="251">
        <v>5</v>
      </c>
      <c r="L207" s="251">
        <v>26</v>
      </c>
      <c r="M207" s="251">
        <v>1</v>
      </c>
      <c r="N207" s="389">
        <f t="shared" si="11"/>
        <v>88</v>
      </c>
    </row>
    <row r="208" spans="2:14" x14ac:dyDescent="0.25">
      <c r="B208" s="387">
        <v>16</v>
      </c>
      <c r="C208" s="251">
        <v>51</v>
      </c>
      <c r="D208" s="251">
        <v>39</v>
      </c>
      <c r="E208" s="251">
        <v>9</v>
      </c>
      <c r="F208" s="251">
        <v>1</v>
      </c>
      <c r="G208" s="251">
        <v>5</v>
      </c>
      <c r="H208" s="251">
        <v>12</v>
      </c>
      <c r="I208" s="251">
        <v>10</v>
      </c>
      <c r="J208" s="251">
        <v>7</v>
      </c>
      <c r="K208" s="251">
        <v>23</v>
      </c>
      <c r="L208" s="251">
        <v>36</v>
      </c>
      <c r="M208" s="251">
        <v>2</v>
      </c>
      <c r="N208" s="389">
        <f t="shared" si="11"/>
        <v>195</v>
      </c>
    </row>
    <row r="209" spans="2:14" x14ac:dyDescent="0.25">
      <c r="B209" s="387">
        <v>17</v>
      </c>
      <c r="C209" s="251">
        <v>76</v>
      </c>
      <c r="D209" s="251">
        <v>54</v>
      </c>
      <c r="E209" s="251">
        <v>9</v>
      </c>
      <c r="F209" s="251">
        <v>0</v>
      </c>
      <c r="G209" s="251">
        <v>6</v>
      </c>
      <c r="H209" s="251">
        <v>31</v>
      </c>
      <c r="I209" s="251">
        <v>18</v>
      </c>
      <c r="J209" s="251">
        <v>12</v>
      </c>
      <c r="K209" s="251">
        <v>23</v>
      </c>
      <c r="L209" s="251">
        <v>38</v>
      </c>
      <c r="M209" s="251">
        <v>5</v>
      </c>
      <c r="N209" s="389">
        <f t="shared" si="11"/>
        <v>272</v>
      </c>
    </row>
    <row r="210" spans="2:14" x14ac:dyDescent="0.25">
      <c r="B210" s="387">
        <v>18</v>
      </c>
      <c r="C210" s="251">
        <v>105</v>
      </c>
      <c r="D210" s="251">
        <v>91</v>
      </c>
      <c r="E210" s="251">
        <v>14</v>
      </c>
      <c r="F210" s="251">
        <v>1</v>
      </c>
      <c r="G210" s="251">
        <v>12</v>
      </c>
      <c r="H210" s="251">
        <v>30</v>
      </c>
      <c r="I210" s="251">
        <v>13</v>
      </c>
      <c r="J210" s="251">
        <v>14</v>
      </c>
      <c r="K210" s="251">
        <v>19</v>
      </c>
      <c r="L210" s="251">
        <v>37</v>
      </c>
      <c r="M210" s="251">
        <v>9</v>
      </c>
      <c r="N210" s="389">
        <f t="shared" si="11"/>
        <v>345</v>
      </c>
    </row>
    <row r="211" spans="2:14" x14ac:dyDescent="0.25">
      <c r="B211" s="387">
        <v>19</v>
      </c>
      <c r="C211" s="251">
        <v>176</v>
      </c>
      <c r="D211" s="251">
        <v>103</v>
      </c>
      <c r="E211" s="251">
        <v>19</v>
      </c>
      <c r="F211" s="251">
        <v>2</v>
      </c>
      <c r="G211" s="251">
        <v>7</v>
      </c>
      <c r="H211" s="251">
        <v>37</v>
      </c>
      <c r="I211" s="251">
        <v>16</v>
      </c>
      <c r="J211" s="251">
        <v>16</v>
      </c>
      <c r="K211" s="251">
        <v>29</v>
      </c>
      <c r="L211" s="251">
        <v>42</v>
      </c>
      <c r="M211" s="251">
        <v>10</v>
      </c>
      <c r="N211" s="389">
        <f t="shared" si="11"/>
        <v>457</v>
      </c>
    </row>
    <row r="212" spans="2:14" x14ac:dyDescent="0.25">
      <c r="B212" s="387">
        <v>20</v>
      </c>
      <c r="C212" s="251">
        <v>187</v>
      </c>
      <c r="D212" s="251">
        <v>102</v>
      </c>
      <c r="E212" s="251">
        <v>20</v>
      </c>
      <c r="F212" s="251">
        <v>1</v>
      </c>
      <c r="G212" s="251">
        <v>15</v>
      </c>
      <c r="H212" s="251">
        <v>28</v>
      </c>
      <c r="I212" s="251">
        <v>24</v>
      </c>
      <c r="J212" s="251">
        <v>15</v>
      </c>
      <c r="K212" s="251">
        <v>30</v>
      </c>
      <c r="L212" s="251">
        <v>37</v>
      </c>
      <c r="M212" s="251">
        <v>6</v>
      </c>
      <c r="N212" s="389">
        <f t="shared" si="11"/>
        <v>465</v>
      </c>
    </row>
    <row r="213" spans="2:14" x14ac:dyDescent="0.25">
      <c r="B213" s="387">
        <v>21</v>
      </c>
      <c r="C213" s="251">
        <v>234</v>
      </c>
      <c r="D213" s="251">
        <v>105</v>
      </c>
      <c r="E213" s="251">
        <v>31</v>
      </c>
      <c r="F213" s="251">
        <v>4</v>
      </c>
      <c r="G213" s="251">
        <v>19</v>
      </c>
      <c r="H213" s="251">
        <v>44</v>
      </c>
      <c r="I213" s="251">
        <v>28</v>
      </c>
      <c r="J213" s="251">
        <v>14</v>
      </c>
      <c r="K213" s="251">
        <v>21</v>
      </c>
      <c r="L213" s="251">
        <v>42</v>
      </c>
      <c r="M213" s="251">
        <v>9</v>
      </c>
      <c r="N213" s="389">
        <f t="shared" si="11"/>
        <v>551</v>
      </c>
    </row>
    <row r="214" spans="2:14" x14ac:dyDescent="0.25">
      <c r="B214" s="387">
        <v>22</v>
      </c>
      <c r="C214" s="251">
        <v>207</v>
      </c>
      <c r="D214" s="251">
        <v>121</v>
      </c>
      <c r="E214" s="251">
        <v>29</v>
      </c>
      <c r="F214" s="251">
        <v>3</v>
      </c>
      <c r="G214" s="251">
        <v>14</v>
      </c>
      <c r="H214" s="251">
        <v>38</v>
      </c>
      <c r="I214" s="251">
        <v>25</v>
      </c>
      <c r="J214" s="251">
        <v>19</v>
      </c>
      <c r="K214" s="251">
        <v>31</v>
      </c>
      <c r="L214" s="251">
        <v>41</v>
      </c>
      <c r="M214" s="251">
        <v>12</v>
      </c>
      <c r="N214" s="389">
        <f t="shared" si="11"/>
        <v>540</v>
      </c>
    </row>
    <row r="215" spans="2:14" x14ac:dyDescent="0.25">
      <c r="B215" s="387">
        <v>23</v>
      </c>
      <c r="C215" s="251">
        <v>202</v>
      </c>
      <c r="D215" s="251">
        <v>126</v>
      </c>
      <c r="E215" s="251">
        <v>23</v>
      </c>
      <c r="F215" s="251">
        <v>3</v>
      </c>
      <c r="G215" s="251">
        <v>19</v>
      </c>
      <c r="H215" s="251">
        <v>30</v>
      </c>
      <c r="I215" s="251">
        <v>24</v>
      </c>
      <c r="J215" s="251">
        <v>15</v>
      </c>
      <c r="K215" s="251">
        <v>14</v>
      </c>
      <c r="L215" s="251">
        <v>35</v>
      </c>
      <c r="M215" s="251">
        <v>23</v>
      </c>
      <c r="N215" s="389">
        <f t="shared" si="11"/>
        <v>514</v>
      </c>
    </row>
    <row r="216" spans="2:14" x14ac:dyDescent="0.25">
      <c r="B216" s="387">
        <v>24</v>
      </c>
      <c r="C216" s="251">
        <v>198</v>
      </c>
      <c r="D216" s="251">
        <v>102</v>
      </c>
      <c r="E216" s="251">
        <v>33</v>
      </c>
      <c r="F216" s="251">
        <v>2</v>
      </c>
      <c r="G216" s="251">
        <v>10</v>
      </c>
      <c r="H216" s="251">
        <v>37</v>
      </c>
      <c r="I216" s="251">
        <v>33</v>
      </c>
      <c r="J216" s="251">
        <v>8</v>
      </c>
      <c r="K216" s="251">
        <v>12</v>
      </c>
      <c r="L216" s="251">
        <v>27</v>
      </c>
      <c r="M216" s="251">
        <v>12</v>
      </c>
      <c r="N216" s="389">
        <f t="shared" si="11"/>
        <v>474</v>
      </c>
    </row>
    <row r="217" spans="2:14" x14ac:dyDescent="0.25">
      <c r="B217" s="387">
        <v>25</v>
      </c>
      <c r="C217" s="251">
        <v>221</v>
      </c>
      <c r="D217" s="251">
        <v>137</v>
      </c>
      <c r="E217" s="251">
        <v>19</v>
      </c>
      <c r="F217" s="251">
        <v>3</v>
      </c>
      <c r="G217" s="251">
        <v>12</v>
      </c>
      <c r="H217" s="251">
        <v>27</v>
      </c>
      <c r="I217" s="251">
        <v>21</v>
      </c>
      <c r="J217" s="251">
        <v>13</v>
      </c>
      <c r="K217" s="251">
        <v>16</v>
      </c>
      <c r="L217" s="251">
        <v>22</v>
      </c>
      <c r="M217" s="251">
        <v>7</v>
      </c>
      <c r="N217" s="389">
        <f t="shared" si="11"/>
        <v>498</v>
      </c>
    </row>
    <row r="218" spans="2:14" x14ac:dyDescent="0.25">
      <c r="B218" s="387">
        <v>26</v>
      </c>
      <c r="C218" s="251">
        <v>247</v>
      </c>
      <c r="D218" s="251">
        <v>145</v>
      </c>
      <c r="E218" s="251">
        <v>24</v>
      </c>
      <c r="F218" s="251">
        <v>1</v>
      </c>
      <c r="G218" s="251">
        <v>22</v>
      </c>
      <c r="H218" s="251">
        <v>30</v>
      </c>
      <c r="I218" s="251">
        <v>25</v>
      </c>
      <c r="J218" s="251">
        <v>18</v>
      </c>
      <c r="K218" s="251">
        <v>16</v>
      </c>
      <c r="L218" s="251">
        <v>32</v>
      </c>
      <c r="M218" s="251">
        <v>11</v>
      </c>
      <c r="N218" s="389">
        <f t="shared" si="11"/>
        <v>571</v>
      </c>
    </row>
    <row r="219" spans="2:14" x14ac:dyDescent="0.25">
      <c r="B219" s="387">
        <v>27</v>
      </c>
      <c r="C219" s="251">
        <v>212</v>
      </c>
      <c r="D219" s="251">
        <v>142</v>
      </c>
      <c r="E219" s="251">
        <v>22</v>
      </c>
      <c r="F219" s="251">
        <v>3</v>
      </c>
      <c r="G219" s="251">
        <v>14</v>
      </c>
      <c r="H219" s="251">
        <v>28</v>
      </c>
      <c r="I219" s="251">
        <v>31</v>
      </c>
      <c r="J219" s="251">
        <v>12</v>
      </c>
      <c r="K219" s="251">
        <v>17</v>
      </c>
      <c r="L219" s="251">
        <v>24</v>
      </c>
      <c r="M219" s="251">
        <v>15</v>
      </c>
      <c r="N219" s="389">
        <f t="shared" si="11"/>
        <v>520</v>
      </c>
    </row>
    <row r="220" spans="2:14" x14ac:dyDescent="0.25">
      <c r="B220" s="387">
        <v>28</v>
      </c>
      <c r="C220" s="251">
        <v>219</v>
      </c>
      <c r="D220" s="251">
        <v>126</v>
      </c>
      <c r="E220" s="251">
        <v>27</v>
      </c>
      <c r="F220" s="251">
        <v>0</v>
      </c>
      <c r="G220" s="251">
        <v>18</v>
      </c>
      <c r="H220" s="251">
        <v>20</v>
      </c>
      <c r="I220" s="251">
        <v>28</v>
      </c>
      <c r="J220" s="251">
        <v>8</v>
      </c>
      <c r="K220" s="251">
        <v>8</v>
      </c>
      <c r="L220" s="251">
        <v>14</v>
      </c>
      <c r="M220" s="251">
        <v>9</v>
      </c>
      <c r="N220" s="389">
        <f t="shared" si="11"/>
        <v>477</v>
      </c>
    </row>
    <row r="221" spans="2:14" x14ac:dyDescent="0.25">
      <c r="B221" s="387">
        <v>29</v>
      </c>
      <c r="C221" s="251">
        <v>210</v>
      </c>
      <c r="D221" s="251">
        <v>139</v>
      </c>
      <c r="E221" s="251">
        <v>18</v>
      </c>
      <c r="F221" s="251">
        <v>2</v>
      </c>
      <c r="G221" s="251">
        <v>15</v>
      </c>
      <c r="H221" s="251">
        <v>34</v>
      </c>
      <c r="I221" s="251">
        <v>22</v>
      </c>
      <c r="J221" s="251">
        <v>9</v>
      </c>
      <c r="K221" s="251">
        <v>13</v>
      </c>
      <c r="L221" s="251">
        <v>23</v>
      </c>
      <c r="M221" s="251">
        <v>11</v>
      </c>
      <c r="N221" s="389">
        <f t="shared" si="11"/>
        <v>496</v>
      </c>
    </row>
    <row r="222" spans="2:14" x14ac:dyDescent="0.25">
      <c r="B222" s="387">
        <v>30</v>
      </c>
      <c r="C222" s="251">
        <v>206</v>
      </c>
      <c r="D222" s="251">
        <v>131</v>
      </c>
      <c r="E222" s="251">
        <v>26</v>
      </c>
      <c r="F222" s="251">
        <v>3</v>
      </c>
      <c r="G222" s="251">
        <v>8</v>
      </c>
      <c r="H222" s="251">
        <v>29</v>
      </c>
      <c r="I222" s="251">
        <v>32</v>
      </c>
      <c r="J222" s="251">
        <v>10</v>
      </c>
      <c r="K222" s="251">
        <v>11</v>
      </c>
      <c r="L222" s="251">
        <v>19</v>
      </c>
      <c r="M222" s="251">
        <v>7</v>
      </c>
      <c r="N222" s="389">
        <f t="shared" si="11"/>
        <v>482</v>
      </c>
    </row>
    <row r="223" spans="2:14" x14ac:dyDescent="0.25">
      <c r="B223" s="387">
        <v>31</v>
      </c>
      <c r="C223" s="251">
        <v>170</v>
      </c>
      <c r="D223" s="251">
        <v>104</v>
      </c>
      <c r="E223" s="251">
        <v>21</v>
      </c>
      <c r="F223" s="251">
        <v>1</v>
      </c>
      <c r="G223" s="251">
        <v>12</v>
      </c>
      <c r="H223" s="251">
        <v>24</v>
      </c>
      <c r="I223" s="251">
        <v>23</v>
      </c>
      <c r="J223" s="251">
        <v>10</v>
      </c>
      <c r="K223" s="251">
        <v>18</v>
      </c>
      <c r="L223" s="251">
        <v>26</v>
      </c>
      <c r="M223" s="251">
        <v>14</v>
      </c>
      <c r="N223" s="389">
        <f t="shared" si="11"/>
        <v>423</v>
      </c>
    </row>
    <row r="224" spans="2:14" x14ac:dyDescent="0.25">
      <c r="B224" s="387">
        <v>32</v>
      </c>
      <c r="C224" s="251">
        <v>175</v>
      </c>
      <c r="D224" s="251">
        <v>100</v>
      </c>
      <c r="E224" s="251">
        <v>18</v>
      </c>
      <c r="F224" s="251">
        <v>2</v>
      </c>
      <c r="G224" s="251">
        <v>8</v>
      </c>
      <c r="H224" s="251">
        <v>17</v>
      </c>
      <c r="I224" s="251">
        <v>22</v>
      </c>
      <c r="J224" s="251">
        <v>8</v>
      </c>
      <c r="K224" s="251">
        <v>16</v>
      </c>
      <c r="L224" s="251">
        <v>31</v>
      </c>
      <c r="M224" s="251">
        <v>8</v>
      </c>
      <c r="N224" s="389">
        <f t="shared" si="11"/>
        <v>405</v>
      </c>
    </row>
    <row r="225" spans="2:14" x14ac:dyDescent="0.25">
      <c r="B225" s="387">
        <v>33</v>
      </c>
      <c r="C225" s="251">
        <v>154</v>
      </c>
      <c r="D225" s="251">
        <v>97</v>
      </c>
      <c r="E225" s="251">
        <v>14</v>
      </c>
      <c r="F225" s="251">
        <v>1</v>
      </c>
      <c r="G225" s="251">
        <v>7</v>
      </c>
      <c r="H225" s="251">
        <v>21</v>
      </c>
      <c r="I225" s="251">
        <v>28</v>
      </c>
      <c r="J225" s="251">
        <v>9</v>
      </c>
      <c r="K225" s="251">
        <v>7</v>
      </c>
      <c r="L225" s="251">
        <v>22</v>
      </c>
      <c r="M225" s="251">
        <v>11</v>
      </c>
      <c r="N225" s="389">
        <f t="shared" si="11"/>
        <v>371</v>
      </c>
    </row>
    <row r="226" spans="2:14" x14ac:dyDescent="0.25">
      <c r="B226" s="387">
        <v>34</v>
      </c>
      <c r="C226" s="251">
        <v>182</v>
      </c>
      <c r="D226" s="251">
        <v>85</v>
      </c>
      <c r="E226" s="251">
        <v>14</v>
      </c>
      <c r="F226" s="251">
        <v>0</v>
      </c>
      <c r="G226" s="251">
        <v>5</v>
      </c>
      <c r="H226" s="251">
        <v>19</v>
      </c>
      <c r="I226" s="251">
        <v>21</v>
      </c>
      <c r="J226" s="251">
        <v>8</v>
      </c>
      <c r="K226" s="251">
        <v>16</v>
      </c>
      <c r="L226" s="251">
        <v>20</v>
      </c>
      <c r="M226" s="251">
        <v>5</v>
      </c>
      <c r="N226" s="389">
        <f t="shared" si="11"/>
        <v>375</v>
      </c>
    </row>
    <row r="227" spans="2:14" x14ac:dyDescent="0.25">
      <c r="B227" s="387">
        <v>35</v>
      </c>
      <c r="C227" s="251">
        <v>139</v>
      </c>
      <c r="D227" s="251">
        <v>84</v>
      </c>
      <c r="E227" s="251">
        <v>15</v>
      </c>
      <c r="F227" s="251">
        <v>2</v>
      </c>
      <c r="G227" s="251">
        <v>9</v>
      </c>
      <c r="H227" s="251">
        <v>17</v>
      </c>
      <c r="I227" s="251">
        <v>15</v>
      </c>
      <c r="J227" s="251">
        <v>13</v>
      </c>
      <c r="K227" s="251">
        <v>17</v>
      </c>
      <c r="L227" s="251">
        <v>20</v>
      </c>
      <c r="M227" s="251">
        <v>8</v>
      </c>
      <c r="N227" s="389">
        <f t="shared" si="11"/>
        <v>339</v>
      </c>
    </row>
    <row r="228" spans="2:14" x14ac:dyDescent="0.25">
      <c r="B228" s="387">
        <v>36</v>
      </c>
      <c r="C228" s="251">
        <v>120</v>
      </c>
      <c r="D228" s="251">
        <v>70</v>
      </c>
      <c r="E228" s="251">
        <v>12</v>
      </c>
      <c r="F228" s="251">
        <v>2</v>
      </c>
      <c r="G228" s="251">
        <v>6</v>
      </c>
      <c r="H228" s="251">
        <v>13</v>
      </c>
      <c r="I228" s="251">
        <v>13</v>
      </c>
      <c r="J228" s="251">
        <v>9</v>
      </c>
      <c r="K228" s="251">
        <v>7</v>
      </c>
      <c r="L228" s="251">
        <v>19</v>
      </c>
      <c r="M228" s="251">
        <v>5</v>
      </c>
      <c r="N228" s="389">
        <f t="shared" si="11"/>
        <v>276</v>
      </c>
    </row>
    <row r="229" spans="2:14" x14ac:dyDescent="0.25">
      <c r="B229" s="387">
        <v>37</v>
      </c>
      <c r="C229" s="251">
        <v>107</v>
      </c>
      <c r="D229" s="251">
        <v>70</v>
      </c>
      <c r="E229" s="251">
        <v>8</v>
      </c>
      <c r="F229" s="251">
        <v>1</v>
      </c>
      <c r="G229" s="251">
        <v>4</v>
      </c>
      <c r="H229" s="251">
        <v>14</v>
      </c>
      <c r="I229" s="251">
        <v>11</v>
      </c>
      <c r="J229" s="251">
        <v>7</v>
      </c>
      <c r="K229" s="251">
        <v>13</v>
      </c>
      <c r="L229" s="251">
        <v>17</v>
      </c>
      <c r="M229" s="251">
        <v>4</v>
      </c>
      <c r="N229" s="389">
        <f t="shared" si="11"/>
        <v>256</v>
      </c>
    </row>
    <row r="230" spans="2:14" x14ac:dyDescent="0.25">
      <c r="B230" s="387">
        <v>38</v>
      </c>
      <c r="C230" s="251">
        <v>107</v>
      </c>
      <c r="D230" s="251">
        <v>49</v>
      </c>
      <c r="E230" s="251">
        <v>3</v>
      </c>
      <c r="F230" s="251">
        <v>0</v>
      </c>
      <c r="G230" s="251">
        <v>3</v>
      </c>
      <c r="H230" s="251">
        <v>11</v>
      </c>
      <c r="I230" s="251">
        <v>9</v>
      </c>
      <c r="J230" s="251">
        <v>3</v>
      </c>
      <c r="K230" s="251">
        <v>13</v>
      </c>
      <c r="L230" s="251">
        <v>16</v>
      </c>
      <c r="M230" s="251">
        <v>3</v>
      </c>
      <c r="N230" s="389">
        <f t="shared" si="11"/>
        <v>217</v>
      </c>
    </row>
    <row r="231" spans="2:14" x14ac:dyDescent="0.25">
      <c r="B231" s="387">
        <v>39</v>
      </c>
      <c r="C231" s="251">
        <v>80</v>
      </c>
      <c r="D231" s="251">
        <v>27</v>
      </c>
      <c r="E231" s="251">
        <v>3</v>
      </c>
      <c r="F231" s="251">
        <v>0</v>
      </c>
      <c r="G231" s="251">
        <v>6</v>
      </c>
      <c r="H231" s="251">
        <v>7</v>
      </c>
      <c r="I231" s="251">
        <v>4</v>
      </c>
      <c r="J231" s="251">
        <v>4</v>
      </c>
      <c r="K231" s="251">
        <v>6</v>
      </c>
      <c r="L231" s="251">
        <v>16</v>
      </c>
      <c r="M231" s="251">
        <v>3</v>
      </c>
      <c r="N231" s="389">
        <f t="shared" si="11"/>
        <v>156</v>
      </c>
    </row>
    <row r="232" spans="2:14" x14ac:dyDescent="0.25">
      <c r="B232" s="387">
        <v>40</v>
      </c>
      <c r="C232" s="251">
        <v>44</v>
      </c>
      <c r="D232" s="251">
        <v>23</v>
      </c>
      <c r="E232" s="251">
        <v>1</v>
      </c>
      <c r="F232" s="251">
        <v>1</v>
      </c>
      <c r="G232" s="251">
        <v>0</v>
      </c>
      <c r="H232" s="251">
        <v>10</v>
      </c>
      <c r="I232" s="251">
        <v>4</v>
      </c>
      <c r="J232" s="251">
        <v>2</v>
      </c>
      <c r="K232" s="251">
        <v>13</v>
      </c>
      <c r="L232" s="251">
        <v>10</v>
      </c>
      <c r="M232" s="251">
        <v>3</v>
      </c>
      <c r="N232" s="389">
        <f t="shared" si="11"/>
        <v>111</v>
      </c>
    </row>
    <row r="233" spans="2:14" x14ac:dyDescent="0.25">
      <c r="B233" s="387">
        <v>41</v>
      </c>
      <c r="C233" s="251">
        <v>33</v>
      </c>
      <c r="D233" s="251">
        <v>15</v>
      </c>
      <c r="E233" s="251">
        <v>4</v>
      </c>
      <c r="F233" s="251">
        <v>0</v>
      </c>
      <c r="G233" s="251">
        <v>2</v>
      </c>
      <c r="H233" s="251">
        <v>1</v>
      </c>
      <c r="I233" s="251">
        <v>6</v>
      </c>
      <c r="J233" s="251">
        <v>4</v>
      </c>
      <c r="K233" s="251">
        <v>3</v>
      </c>
      <c r="L233" s="251">
        <v>8</v>
      </c>
      <c r="M233" s="251">
        <v>3</v>
      </c>
      <c r="N233" s="389">
        <f t="shared" si="11"/>
        <v>79</v>
      </c>
    </row>
    <row r="234" spans="2:14" x14ac:dyDescent="0.25">
      <c r="B234" s="387">
        <v>42</v>
      </c>
      <c r="C234" s="251">
        <v>21</v>
      </c>
      <c r="D234" s="251">
        <v>14</v>
      </c>
      <c r="E234" s="251">
        <v>2</v>
      </c>
      <c r="F234" s="251">
        <v>0</v>
      </c>
      <c r="G234" s="251">
        <v>2</v>
      </c>
      <c r="H234" s="251">
        <v>2</v>
      </c>
      <c r="I234" s="251">
        <v>4</v>
      </c>
      <c r="J234" s="251">
        <v>0</v>
      </c>
      <c r="K234" s="251">
        <v>2</v>
      </c>
      <c r="L234" s="251">
        <v>2</v>
      </c>
      <c r="M234" s="251">
        <v>0</v>
      </c>
      <c r="N234" s="389">
        <f t="shared" si="11"/>
        <v>49</v>
      </c>
    </row>
    <row r="235" spans="2:14" x14ac:dyDescent="0.25">
      <c r="B235" s="387">
        <v>43</v>
      </c>
      <c r="C235" s="251">
        <v>13</v>
      </c>
      <c r="D235" s="251">
        <v>12</v>
      </c>
      <c r="E235" s="251">
        <v>0</v>
      </c>
      <c r="F235" s="251">
        <v>0</v>
      </c>
      <c r="G235" s="251">
        <v>1</v>
      </c>
      <c r="H235" s="251">
        <v>3</v>
      </c>
      <c r="I235" s="251">
        <v>1</v>
      </c>
      <c r="J235" s="251">
        <v>3</v>
      </c>
      <c r="K235" s="251">
        <v>6</v>
      </c>
      <c r="L235" s="251">
        <v>3</v>
      </c>
      <c r="M235" s="251">
        <v>1</v>
      </c>
      <c r="N235" s="389">
        <f t="shared" si="11"/>
        <v>43</v>
      </c>
    </row>
    <row r="236" spans="2:14" x14ac:dyDescent="0.25">
      <c r="B236" s="387">
        <v>44</v>
      </c>
      <c r="C236" s="251">
        <v>7</v>
      </c>
      <c r="D236" s="251">
        <v>1</v>
      </c>
      <c r="E236" s="251">
        <v>3</v>
      </c>
      <c r="F236" s="251">
        <v>0</v>
      </c>
      <c r="G236" s="251">
        <v>0</v>
      </c>
      <c r="H236" s="251">
        <v>0</v>
      </c>
      <c r="I236" s="251">
        <v>1</v>
      </c>
      <c r="J236" s="251">
        <v>2</v>
      </c>
      <c r="K236" s="251">
        <v>0</v>
      </c>
      <c r="L236" s="251">
        <v>1</v>
      </c>
      <c r="M236" s="251">
        <v>0</v>
      </c>
      <c r="N236" s="389">
        <f t="shared" si="11"/>
        <v>15</v>
      </c>
    </row>
    <row r="237" spans="2:14" x14ac:dyDescent="0.25">
      <c r="B237" s="387">
        <v>45</v>
      </c>
      <c r="C237" s="251">
        <v>7</v>
      </c>
      <c r="D237" s="251">
        <v>0</v>
      </c>
      <c r="E237" s="251">
        <v>0</v>
      </c>
      <c r="F237" s="251">
        <v>0</v>
      </c>
      <c r="G237" s="251">
        <v>0</v>
      </c>
      <c r="H237" s="251">
        <v>0</v>
      </c>
      <c r="I237" s="251">
        <v>1</v>
      </c>
      <c r="J237" s="251">
        <v>0</v>
      </c>
      <c r="K237" s="251">
        <v>1</v>
      </c>
      <c r="L237" s="251">
        <v>1</v>
      </c>
      <c r="M237" s="251">
        <v>0</v>
      </c>
      <c r="N237" s="389">
        <f t="shared" si="11"/>
        <v>10</v>
      </c>
    </row>
    <row r="238" spans="2:14" x14ac:dyDescent="0.25">
      <c r="B238" s="387" t="s">
        <v>386</v>
      </c>
      <c r="C238" s="251">
        <v>2</v>
      </c>
      <c r="D238" s="251">
        <v>0</v>
      </c>
      <c r="E238" s="251">
        <v>1</v>
      </c>
      <c r="F238" s="251">
        <v>0</v>
      </c>
      <c r="G238" s="251">
        <v>0</v>
      </c>
      <c r="H238" s="251">
        <v>0</v>
      </c>
      <c r="I238" s="251">
        <v>0</v>
      </c>
      <c r="J238" s="251">
        <v>0</v>
      </c>
      <c r="K238" s="251">
        <v>0</v>
      </c>
      <c r="L238" s="251">
        <v>3</v>
      </c>
      <c r="M238" s="251">
        <v>1</v>
      </c>
      <c r="N238" s="389">
        <f t="shared" si="11"/>
        <v>7</v>
      </c>
    </row>
    <row r="239" spans="2:14" x14ac:dyDescent="0.25">
      <c r="B239" s="390" t="s">
        <v>150</v>
      </c>
      <c r="C239" s="390">
        <f t="shared" ref="C239:N239" si="12">SUM(C204:C238)</f>
        <v>4148</v>
      </c>
      <c r="D239" s="395">
        <f t="shared" si="12"/>
        <v>2435</v>
      </c>
      <c r="E239" s="395">
        <f t="shared" si="12"/>
        <v>448</v>
      </c>
      <c r="F239" s="395">
        <f t="shared" si="12"/>
        <v>40</v>
      </c>
      <c r="G239" s="395">
        <f t="shared" si="12"/>
        <v>263</v>
      </c>
      <c r="H239" s="395">
        <f t="shared" si="12"/>
        <v>622</v>
      </c>
      <c r="I239" s="395">
        <f t="shared" si="12"/>
        <v>517</v>
      </c>
      <c r="J239" s="395">
        <f t="shared" si="12"/>
        <v>277</v>
      </c>
      <c r="K239" s="395">
        <f t="shared" si="12"/>
        <v>434</v>
      </c>
      <c r="L239" s="395">
        <f t="shared" si="12"/>
        <v>725</v>
      </c>
      <c r="M239" s="395">
        <f t="shared" si="12"/>
        <v>218</v>
      </c>
      <c r="N239" s="247">
        <f t="shared" si="12"/>
        <v>10127</v>
      </c>
    </row>
    <row r="240" spans="2:14" x14ac:dyDescent="0.25">
      <c r="B240" s="370" t="s">
        <v>341</v>
      </c>
      <c r="C240" s="251"/>
      <c r="D240" s="251"/>
      <c r="E240" s="251"/>
      <c r="F240" s="251"/>
      <c r="G240" s="251"/>
      <c r="H240" s="251"/>
      <c r="I240" s="251"/>
      <c r="J240" s="251"/>
      <c r="K240" s="251"/>
      <c r="L240" s="251"/>
      <c r="M240" s="251"/>
      <c r="N240" s="251"/>
    </row>
    <row r="241" spans="2:14" x14ac:dyDescent="0.25">
      <c r="B241" s="251"/>
      <c r="C241" s="251"/>
      <c r="D241" s="251"/>
      <c r="E241" s="251"/>
      <c r="F241" s="251"/>
      <c r="G241" s="251"/>
      <c r="H241" s="251"/>
      <c r="I241" s="251"/>
      <c r="J241" s="251"/>
      <c r="K241" s="251"/>
      <c r="L241" s="251"/>
      <c r="M241" s="251"/>
      <c r="N241" s="251"/>
    </row>
    <row r="242" spans="2:14" x14ac:dyDescent="0.25">
      <c r="B242" s="621" t="s">
        <v>555</v>
      </c>
      <c r="C242" s="622"/>
      <c r="D242" s="622"/>
      <c r="E242" s="622"/>
      <c r="F242" s="622"/>
      <c r="G242" s="622"/>
      <c r="H242" s="622"/>
      <c r="I242" s="622"/>
      <c r="J242" s="622"/>
      <c r="K242" s="622"/>
      <c r="L242" s="622"/>
      <c r="M242" s="622"/>
      <c r="N242" s="623"/>
    </row>
    <row r="243" spans="2:14" x14ac:dyDescent="0.25">
      <c r="B243" s="376" t="s">
        <v>547</v>
      </c>
      <c r="C243" s="377"/>
      <c r="D243" s="378"/>
      <c r="E243" s="378"/>
      <c r="F243" s="378"/>
      <c r="G243" s="378"/>
      <c r="H243" s="378" t="s">
        <v>549</v>
      </c>
      <c r="I243" s="378"/>
      <c r="J243" s="378"/>
      <c r="K243" s="378"/>
      <c r="L243" s="378"/>
      <c r="M243" s="378"/>
      <c r="N243" s="406"/>
    </row>
    <row r="244" spans="2:14" x14ac:dyDescent="0.25">
      <c r="B244" s="380" t="s">
        <v>548</v>
      </c>
      <c r="C244" s="379" t="s">
        <v>272</v>
      </c>
      <c r="D244" s="379" t="s">
        <v>273</v>
      </c>
      <c r="E244" s="379" t="s">
        <v>274</v>
      </c>
      <c r="F244" s="379" t="s">
        <v>275</v>
      </c>
      <c r="G244" s="379" t="s">
        <v>276</v>
      </c>
      <c r="H244" s="379" t="s">
        <v>279</v>
      </c>
      <c r="I244" s="379" t="s">
        <v>277</v>
      </c>
      <c r="J244" s="379" t="s">
        <v>278</v>
      </c>
      <c r="K244" s="379" t="s">
        <v>280</v>
      </c>
      <c r="L244" s="379" t="s">
        <v>281</v>
      </c>
      <c r="M244" s="377" t="s">
        <v>556</v>
      </c>
      <c r="N244" s="379" t="s">
        <v>150</v>
      </c>
    </row>
    <row r="245" spans="2:14" x14ac:dyDescent="0.25">
      <c r="B245" s="382">
        <v>11</v>
      </c>
      <c r="C245" s="252"/>
      <c r="D245" s="252"/>
      <c r="E245" s="252"/>
      <c r="F245" s="252"/>
      <c r="G245" s="252"/>
      <c r="H245" s="252"/>
      <c r="I245" s="251">
        <v>1</v>
      </c>
      <c r="J245" s="251"/>
      <c r="K245" s="251"/>
      <c r="L245" s="251">
        <v>1</v>
      </c>
      <c r="M245" s="251">
        <v>0</v>
      </c>
      <c r="N245" s="407">
        <f>SUM(C245:M245)</f>
        <v>2</v>
      </c>
    </row>
    <row r="246" spans="2:14" x14ac:dyDescent="0.25">
      <c r="B246" s="387">
        <v>12</v>
      </c>
      <c r="C246" s="251">
        <v>0</v>
      </c>
      <c r="D246" s="251">
        <v>0</v>
      </c>
      <c r="E246" s="251">
        <v>0</v>
      </c>
      <c r="F246" s="251">
        <v>0</v>
      </c>
      <c r="G246" s="251">
        <v>0</v>
      </c>
      <c r="H246" s="251">
        <v>0</v>
      </c>
      <c r="I246" s="251">
        <v>0</v>
      </c>
      <c r="J246" s="251">
        <v>0</v>
      </c>
      <c r="K246" s="251">
        <v>1</v>
      </c>
      <c r="L246" s="251">
        <v>1</v>
      </c>
      <c r="M246" s="251">
        <v>0</v>
      </c>
      <c r="N246" s="389">
        <f t="shared" ref="N246:N280" si="13">SUM(C246:M246)</f>
        <v>2</v>
      </c>
    </row>
    <row r="247" spans="2:14" x14ac:dyDescent="0.25">
      <c r="B247" s="387">
        <v>13</v>
      </c>
      <c r="C247" s="251">
        <v>1</v>
      </c>
      <c r="D247" s="251">
        <v>0</v>
      </c>
      <c r="E247" s="251">
        <v>1</v>
      </c>
      <c r="F247" s="251">
        <v>0</v>
      </c>
      <c r="G247" s="251">
        <v>0</v>
      </c>
      <c r="H247" s="251">
        <v>1</v>
      </c>
      <c r="I247" s="251">
        <v>0</v>
      </c>
      <c r="J247" s="251">
        <v>0</v>
      </c>
      <c r="K247" s="251">
        <v>1</v>
      </c>
      <c r="L247" s="251">
        <v>2</v>
      </c>
      <c r="M247" s="251">
        <v>0</v>
      </c>
      <c r="N247" s="389">
        <f t="shared" si="13"/>
        <v>6</v>
      </c>
    </row>
    <row r="248" spans="2:14" x14ac:dyDescent="0.25">
      <c r="B248" s="387">
        <v>14</v>
      </c>
      <c r="C248" s="251">
        <v>10</v>
      </c>
      <c r="D248" s="251">
        <v>5</v>
      </c>
      <c r="E248" s="251">
        <v>0</v>
      </c>
      <c r="F248" s="251">
        <v>0</v>
      </c>
      <c r="G248" s="251">
        <v>2</v>
      </c>
      <c r="H248" s="251">
        <v>3</v>
      </c>
      <c r="I248" s="251">
        <v>3</v>
      </c>
      <c r="J248" s="251">
        <v>1</v>
      </c>
      <c r="K248" s="251">
        <v>7</v>
      </c>
      <c r="L248" s="251">
        <v>10</v>
      </c>
      <c r="M248" s="251">
        <v>2</v>
      </c>
      <c r="N248" s="389">
        <f t="shared" si="13"/>
        <v>43</v>
      </c>
    </row>
    <row r="249" spans="2:14" x14ac:dyDescent="0.25">
      <c r="B249" s="387">
        <v>15</v>
      </c>
      <c r="C249" s="251">
        <v>34</v>
      </c>
      <c r="D249" s="251">
        <v>20</v>
      </c>
      <c r="E249" s="251">
        <v>2</v>
      </c>
      <c r="F249" s="251">
        <v>0</v>
      </c>
      <c r="G249" s="251">
        <v>0</v>
      </c>
      <c r="H249" s="251">
        <v>4</v>
      </c>
      <c r="I249" s="251">
        <v>3</v>
      </c>
      <c r="J249" s="251">
        <v>2</v>
      </c>
      <c r="K249" s="251">
        <v>9</v>
      </c>
      <c r="L249" s="251">
        <v>20</v>
      </c>
      <c r="M249" s="251">
        <v>2</v>
      </c>
      <c r="N249" s="389">
        <f t="shared" si="13"/>
        <v>96</v>
      </c>
    </row>
    <row r="250" spans="2:14" x14ac:dyDescent="0.25">
      <c r="B250" s="387">
        <v>16</v>
      </c>
      <c r="C250" s="251">
        <v>56</v>
      </c>
      <c r="D250" s="251">
        <v>28</v>
      </c>
      <c r="E250" s="251">
        <v>7</v>
      </c>
      <c r="F250" s="251">
        <v>0</v>
      </c>
      <c r="G250" s="251">
        <v>5</v>
      </c>
      <c r="H250" s="251">
        <v>15</v>
      </c>
      <c r="I250" s="251">
        <v>4</v>
      </c>
      <c r="J250" s="251">
        <v>7</v>
      </c>
      <c r="K250" s="251">
        <v>19</v>
      </c>
      <c r="L250" s="251">
        <v>22</v>
      </c>
      <c r="M250" s="251">
        <v>3</v>
      </c>
      <c r="N250" s="389">
        <f t="shared" si="13"/>
        <v>166</v>
      </c>
    </row>
    <row r="251" spans="2:14" x14ac:dyDescent="0.25">
      <c r="B251" s="387">
        <v>17</v>
      </c>
      <c r="C251" s="251">
        <v>105</v>
      </c>
      <c r="D251" s="251">
        <v>54</v>
      </c>
      <c r="E251" s="251">
        <v>13</v>
      </c>
      <c r="F251" s="251">
        <v>3</v>
      </c>
      <c r="G251" s="251">
        <v>6</v>
      </c>
      <c r="H251" s="251">
        <v>11</v>
      </c>
      <c r="I251" s="251">
        <v>7</v>
      </c>
      <c r="J251" s="251">
        <v>9</v>
      </c>
      <c r="K251" s="251">
        <v>29</v>
      </c>
      <c r="L251" s="251">
        <v>40</v>
      </c>
      <c r="M251" s="251">
        <v>6</v>
      </c>
      <c r="N251" s="389">
        <f t="shared" si="13"/>
        <v>283</v>
      </c>
    </row>
    <row r="252" spans="2:14" x14ac:dyDescent="0.25">
      <c r="B252" s="387">
        <v>18</v>
      </c>
      <c r="C252" s="251">
        <v>122</v>
      </c>
      <c r="D252" s="251">
        <v>67</v>
      </c>
      <c r="E252" s="251">
        <v>17</v>
      </c>
      <c r="F252" s="251">
        <v>1</v>
      </c>
      <c r="G252" s="251">
        <v>10</v>
      </c>
      <c r="H252" s="251">
        <v>31</v>
      </c>
      <c r="I252" s="251">
        <v>20</v>
      </c>
      <c r="J252" s="251">
        <v>15</v>
      </c>
      <c r="K252" s="251">
        <v>27</v>
      </c>
      <c r="L252" s="251">
        <v>39</v>
      </c>
      <c r="M252" s="251">
        <v>12</v>
      </c>
      <c r="N252" s="389">
        <f t="shared" si="13"/>
        <v>361</v>
      </c>
    </row>
    <row r="253" spans="2:14" x14ac:dyDescent="0.25">
      <c r="B253" s="387">
        <v>19</v>
      </c>
      <c r="C253" s="251">
        <v>131</v>
      </c>
      <c r="D253" s="251">
        <v>107</v>
      </c>
      <c r="E253" s="251">
        <v>22</v>
      </c>
      <c r="F253" s="251">
        <v>2</v>
      </c>
      <c r="G253" s="251">
        <v>15</v>
      </c>
      <c r="H253" s="251">
        <v>39</v>
      </c>
      <c r="I253" s="251">
        <v>19</v>
      </c>
      <c r="J253" s="251">
        <v>14</v>
      </c>
      <c r="K253" s="251">
        <v>28</v>
      </c>
      <c r="L253" s="251">
        <v>39</v>
      </c>
      <c r="M253" s="251">
        <v>9</v>
      </c>
      <c r="N253" s="389">
        <f t="shared" si="13"/>
        <v>425</v>
      </c>
    </row>
    <row r="254" spans="2:14" x14ac:dyDescent="0.25">
      <c r="B254" s="387">
        <v>20</v>
      </c>
      <c r="C254" s="251">
        <v>168</v>
      </c>
      <c r="D254" s="251">
        <v>107</v>
      </c>
      <c r="E254" s="251">
        <v>15</v>
      </c>
      <c r="F254" s="251">
        <v>0</v>
      </c>
      <c r="G254" s="251">
        <v>7</v>
      </c>
      <c r="H254" s="251">
        <v>29</v>
      </c>
      <c r="I254" s="251">
        <v>20</v>
      </c>
      <c r="J254" s="251">
        <v>20</v>
      </c>
      <c r="K254" s="251">
        <v>33</v>
      </c>
      <c r="L254" s="251">
        <v>49</v>
      </c>
      <c r="M254" s="251">
        <v>17</v>
      </c>
      <c r="N254" s="389">
        <f t="shared" si="13"/>
        <v>465</v>
      </c>
    </row>
    <row r="255" spans="2:14" x14ac:dyDescent="0.25">
      <c r="B255" s="387">
        <v>21</v>
      </c>
      <c r="C255" s="251">
        <v>175</v>
      </c>
      <c r="D255" s="251">
        <v>110</v>
      </c>
      <c r="E255" s="251">
        <v>31</v>
      </c>
      <c r="F255" s="251">
        <v>2</v>
      </c>
      <c r="G255" s="251">
        <v>21</v>
      </c>
      <c r="H255" s="251">
        <v>45</v>
      </c>
      <c r="I255" s="251">
        <v>25</v>
      </c>
      <c r="J255" s="251">
        <v>16</v>
      </c>
      <c r="K255" s="251">
        <v>23</v>
      </c>
      <c r="L255" s="251">
        <v>40</v>
      </c>
      <c r="M255" s="251">
        <v>19</v>
      </c>
      <c r="N255" s="389">
        <f t="shared" si="13"/>
        <v>507</v>
      </c>
    </row>
    <row r="256" spans="2:14" x14ac:dyDescent="0.25">
      <c r="B256" s="387">
        <v>22</v>
      </c>
      <c r="C256" s="251">
        <v>229</v>
      </c>
      <c r="D256" s="251">
        <v>137</v>
      </c>
      <c r="E256" s="251">
        <v>26</v>
      </c>
      <c r="F256" s="251">
        <v>3</v>
      </c>
      <c r="G256" s="251">
        <v>25</v>
      </c>
      <c r="H256" s="251">
        <v>46</v>
      </c>
      <c r="I256" s="251">
        <v>24</v>
      </c>
      <c r="J256" s="251">
        <v>14</v>
      </c>
      <c r="K256" s="251">
        <v>21</v>
      </c>
      <c r="L256" s="251">
        <v>47</v>
      </c>
      <c r="M256" s="251">
        <v>11</v>
      </c>
      <c r="N256" s="389">
        <f t="shared" si="13"/>
        <v>583</v>
      </c>
    </row>
    <row r="257" spans="2:14" x14ac:dyDescent="0.25">
      <c r="B257" s="387">
        <v>23</v>
      </c>
      <c r="C257" s="251">
        <v>228</v>
      </c>
      <c r="D257" s="251">
        <v>113</v>
      </c>
      <c r="E257" s="251">
        <v>38</v>
      </c>
      <c r="F257" s="251">
        <v>4</v>
      </c>
      <c r="G257" s="251">
        <v>15</v>
      </c>
      <c r="H257" s="251">
        <v>41</v>
      </c>
      <c r="I257" s="251">
        <v>24</v>
      </c>
      <c r="J257" s="251">
        <v>20</v>
      </c>
      <c r="K257" s="251">
        <v>31</v>
      </c>
      <c r="L257" s="251">
        <v>33</v>
      </c>
      <c r="M257" s="251">
        <v>13</v>
      </c>
      <c r="N257" s="389">
        <f t="shared" si="13"/>
        <v>560</v>
      </c>
    </row>
    <row r="258" spans="2:14" x14ac:dyDescent="0.25">
      <c r="B258" s="387">
        <v>24</v>
      </c>
      <c r="C258" s="251">
        <v>174</v>
      </c>
      <c r="D258" s="251">
        <v>121</v>
      </c>
      <c r="E258" s="251">
        <v>19</v>
      </c>
      <c r="F258" s="251">
        <v>2</v>
      </c>
      <c r="G258" s="251">
        <v>23</v>
      </c>
      <c r="H258" s="251">
        <v>28</v>
      </c>
      <c r="I258" s="251">
        <v>21</v>
      </c>
      <c r="J258" s="251">
        <v>22</v>
      </c>
      <c r="K258" s="251">
        <v>26</v>
      </c>
      <c r="L258" s="251">
        <v>36</v>
      </c>
      <c r="M258" s="251">
        <v>20</v>
      </c>
      <c r="N258" s="389">
        <f t="shared" si="13"/>
        <v>492</v>
      </c>
    </row>
    <row r="259" spans="2:14" x14ac:dyDescent="0.25">
      <c r="B259" s="387">
        <v>25</v>
      </c>
      <c r="C259" s="251">
        <v>229</v>
      </c>
      <c r="D259" s="251">
        <v>121</v>
      </c>
      <c r="E259" s="251">
        <v>28</v>
      </c>
      <c r="F259" s="251">
        <v>1</v>
      </c>
      <c r="G259" s="251">
        <v>17</v>
      </c>
      <c r="H259" s="251">
        <v>30</v>
      </c>
      <c r="I259" s="251">
        <v>33</v>
      </c>
      <c r="J259" s="251">
        <v>13</v>
      </c>
      <c r="K259" s="251">
        <v>13</v>
      </c>
      <c r="L259" s="251">
        <v>34</v>
      </c>
      <c r="M259" s="251">
        <v>24</v>
      </c>
      <c r="N259" s="389">
        <f t="shared" si="13"/>
        <v>543</v>
      </c>
    </row>
    <row r="260" spans="2:14" x14ac:dyDescent="0.25">
      <c r="B260" s="387">
        <v>26</v>
      </c>
      <c r="C260" s="251">
        <v>201</v>
      </c>
      <c r="D260" s="251">
        <v>120</v>
      </c>
      <c r="E260" s="251">
        <v>26</v>
      </c>
      <c r="F260" s="251">
        <v>3</v>
      </c>
      <c r="G260" s="251">
        <v>18</v>
      </c>
      <c r="H260" s="251">
        <v>37</v>
      </c>
      <c r="I260" s="251">
        <v>25</v>
      </c>
      <c r="J260" s="251">
        <v>17</v>
      </c>
      <c r="K260" s="251">
        <v>16</v>
      </c>
      <c r="L260" s="251">
        <v>20</v>
      </c>
      <c r="M260" s="251">
        <v>20</v>
      </c>
      <c r="N260" s="389">
        <f t="shared" si="13"/>
        <v>503</v>
      </c>
    </row>
    <row r="261" spans="2:14" x14ac:dyDescent="0.25">
      <c r="B261" s="387">
        <v>27</v>
      </c>
      <c r="C261" s="251">
        <v>203</v>
      </c>
      <c r="D261" s="251">
        <v>117</v>
      </c>
      <c r="E261" s="251">
        <v>18</v>
      </c>
      <c r="F261" s="251">
        <v>7</v>
      </c>
      <c r="G261" s="251">
        <v>18</v>
      </c>
      <c r="H261" s="251">
        <v>24</v>
      </c>
      <c r="I261" s="251">
        <v>19</v>
      </c>
      <c r="J261" s="251">
        <v>19</v>
      </c>
      <c r="K261" s="251">
        <v>13</v>
      </c>
      <c r="L261" s="251">
        <v>20</v>
      </c>
      <c r="M261" s="251">
        <v>15</v>
      </c>
      <c r="N261" s="389">
        <f t="shared" si="13"/>
        <v>473</v>
      </c>
    </row>
    <row r="262" spans="2:14" x14ac:dyDescent="0.25">
      <c r="B262" s="387">
        <v>28</v>
      </c>
      <c r="C262" s="251">
        <v>247</v>
      </c>
      <c r="D262" s="251">
        <v>124</v>
      </c>
      <c r="E262" s="251">
        <v>27</v>
      </c>
      <c r="F262" s="251">
        <v>1</v>
      </c>
      <c r="G262" s="251">
        <v>10</v>
      </c>
      <c r="H262" s="251">
        <v>34</v>
      </c>
      <c r="I262" s="251">
        <v>30</v>
      </c>
      <c r="J262" s="251">
        <v>16</v>
      </c>
      <c r="K262" s="251">
        <v>16</v>
      </c>
      <c r="L262" s="251">
        <v>25</v>
      </c>
      <c r="M262" s="251">
        <v>13</v>
      </c>
      <c r="N262" s="389">
        <f t="shared" si="13"/>
        <v>543</v>
      </c>
    </row>
    <row r="263" spans="2:14" x14ac:dyDescent="0.25">
      <c r="B263" s="387">
        <v>29</v>
      </c>
      <c r="C263" s="251">
        <v>195</v>
      </c>
      <c r="D263" s="251">
        <v>116</v>
      </c>
      <c r="E263" s="251">
        <v>13</v>
      </c>
      <c r="F263" s="251">
        <v>1</v>
      </c>
      <c r="G263" s="251">
        <v>7</v>
      </c>
      <c r="H263" s="251">
        <v>31</v>
      </c>
      <c r="I263" s="251">
        <v>32</v>
      </c>
      <c r="J263" s="251">
        <v>17</v>
      </c>
      <c r="K263" s="251">
        <v>16</v>
      </c>
      <c r="L263" s="251">
        <v>24</v>
      </c>
      <c r="M263" s="251">
        <v>14</v>
      </c>
      <c r="N263" s="389">
        <f t="shared" si="13"/>
        <v>466</v>
      </c>
    </row>
    <row r="264" spans="2:14" x14ac:dyDescent="0.25">
      <c r="B264" s="387">
        <v>30</v>
      </c>
      <c r="C264" s="251">
        <v>195</v>
      </c>
      <c r="D264" s="251">
        <v>128</v>
      </c>
      <c r="E264" s="251">
        <v>18</v>
      </c>
      <c r="F264" s="251">
        <v>1</v>
      </c>
      <c r="G264" s="251">
        <v>10</v>
      </c>
      <c r="H264" s="251">
        <v>29</v>
      </c>
      <c r="I264" s="251">
        <v>22</v>
      </c>
      <c r="J264" s="251">
        <v>9</v>
      </c>
      <c r="K264" s="251">
        <v>9</v>
      </c>
      <c r="L264" s="251">
        <v>26</v>
      </c>
      <c r="M264" s="251">
        <v>13</v>
      </c>
      <c r="N264" s="389">
        <f t="shared" si="13"/>
        <v>460</v>
      </c>
    </row>
    <row r="265" spans="2:14" x14ac:dyDescent="0.25">
      <c r="B265" s="387">
        <v>31</v>
      </c>
      <c r="C265" s="251">
        <v>182</v>
      </c>
      <c r="D265" s="251">
        <v>122</v>
      </c>
      <c r="E265" s="251">
        <v>20</v>
      </c>
      <c r="F265" s="251">
        <v>1</v>
      </c>
      <c r="G265" s="251">
        <v>7</v>
      </c>
      <c r="H265" s="251">
        <v>27</v>
      </c>
      <c r="I265" s="251">
        <v>20</v>
      </c>
      <c r="J265" s="251">
        <v>13</v>
      </c>
      <c r="K265" s="251">
        <v>15</v>
      </c>
      <c r="L265" s="251">
        <v>21</v>
      </c>
      <c r="M265" s="251">
        <v>16</v>
      </c>
      <c r="N265" s="389">
        <f t="shared" si="13"/>
        <v>444</v>
      </c>
    </row>
    <row r="266" spans="2:14" x14ac:dyDescent="0.25">
      <c r="B266" s="387">
        <v>32</v>
      </c>
      <c r="C266" s="251">
        <v>166</v>
      </c>
      <c r="D266" s="251">
        <v>96</v>
      </c>
      <c r="E266" s="251">
        <v>15</v>
      </c>
      <c r="F266" s="251">
        <v>1</v>
      </c>
      <c r="G266" s="251">
        <v>7</v>
      </c>
      <c r="H266" s="251">
        <v>20</v>
      </c>
      <c r="I266" s="251">
        <v>10</v>
      </c>
      <c r="J266" s="251">
        <v>11</v>
      </c>
      <c r="K266" s="251">
        <v>15</v>
      </c>
      <c r="L266" s="251">
        <v>14</v>
      </c>
      <c r="M266" s="251">
        <v>7</v>
      </c>
      <c r="N266" s="389">
        <f t="shared" si="13"/>
        <v>362</v>
      </c>
    </row>
    <row r="267" spans="2:14" x14ac:dyDescent="0.25">
      <c r="B267" s="387">
        <v>33</v>
      </c>
      <c r="C267" s="251">
        <v>149</v>
      </c>
      <c r="D267" s="251">
        <v>79</v>
      </c>
      <c r="E267" s="251">
        <v>12</v>
      </c>
      <c r="F267" s="251">
        <v>2</v>
      </c>
      <c r="G267" s="251">
        <v>5</v>
      </c>
      <c r="H267" s="251">
        <v>17</v>
      </c>
      <c r="I267" s="251">
        <v>17</v>
      </c>
      <c r="J267" s="251">
        <v>14</v>
      </c>
      <c r="K267" s="251">
        <v>10</v>
      </c>
      <c r="L267" s="251">
        <v>13</v>
      </c>
      <c r="M267" s="251">
        <v>7</v>
      </c>
      <c r="N267" s="389">
        <f t="shared" si="13"/>
        <v>325</v>
      </c>
    </row>
    <row r="268" spans="2:14" x14ac:dyDescent="0.25">
      <c r="B268" s="387">
        <v>34</v>
      </c>
      <c r="C268" s="251">
        <v>159</v>
      </c>
      <c r="D268" s="251">
        <v>94</v>
      </c>
      <c r="E268" s="251">
        <v>11</v>
      </c>
      <c r="F268" s="251">
        <v>2</v>
      </c>
      <c r="G268" s="251">
        <v>9</v>
      </c>
      <c r="H268" s="251">
        <v>18</v>
      </c>
      <c r="I268" s="251">
        <v>28</v>
      </c>
      <c r="J268" s="251">
        <v>9</v>
      </c>
      <c r="K268" s="251">
        <v>17</v>
      </c>
      <c r="L268" s="251">
        <v>17</v>
      </c>
      <c r="M268" s="251">
        <v>11</v>
      </c>
      <c r="N268" s="389">
        <f t="shared" si="13"/>
        <v>375</v>
      </c>
    </row>
    <row r="269" spans="2:14" x14ac:dyDescent="0.25">
      <c r="B269" s="387">
        <v>35</v>
      </c>
      <c r="C269" s="251">
        <v>146</v>
      </c>
      <c r="D269" s="251">
        <v>91</v>
      </c>
      <c r="E269" s="251">
        <v>13</v>
      </c>
      <c r="F269" s="251">
        <v>2</v>
      </c>
      <c r="G269" s="251">
        <v>4</v>
      </c>
      <c r="H269" s="251">
        <v>26</v>
      </c>
      <c r="I269" s="251">
        <v>11</v>
      </c>
      <c r="J269" s="251">
        <v>11</v>
      </c>
      <c r="K269" s="251">
        <v>12</v>
      </c>
      <c r="L269" s="251">
        <v>18</v>
      </c>
      <c r="M269" s="251">
        <v>3</v>
      </c>
      <c r="N269" s="389">
        <f t="shared" si="13"/>
        <v>337</v>
      </c>
    </row>
    <row r="270" spans="2:14" x14ac:dyDescent="0.25">
      <c r="B270" s="387">
        <v>36</v>
      </c>
      <c r="C270" s="251">
        <v>134</v>
      </c>
      <c r="D270" s="251">
        <v>50</v>
      </c>
      <c r="E270" s="251">
        <v>12</v>
      </c>
      <c r="F270" s="251">
        <v>1</v>
      </c>
      <c r="G270" s="251">
        <v>6</v>
      </c>
      <c r="H270" s="251">
        <v>18</v>
      </c>
      <c r="I270" s="251">
        <v>24</v>
      </c>
      <c r="J270" s="251">
        <v>13</v>
      </c>
      <c r="K270" s="251">
        <v>11</v>
      </c>
      <c r="L270" s="251">
        <v>27</v>
      </c>
      <c r="M270" s="251">
        <v>4</v>
      </c>
      <c r="N270" s="389">
        <f t="shared" si="13"/>
        <v>300</v>
      </c>
    </row>
    <row r="271" spans="2:14" x14ac:dyDescent="0.25">
      <c r="B271" s="387">
        <v>37</v>
      </c>
      <c r="C271" s="251">
        <v>106</v>
      </c>
      <c r="D271" s="251">
        <v>51</v>
      </c>
      <c r="E271" s="251">
        <v>7</v>
      </c>
      <c r="F271" s="251">
        <v>4</v>
      </c>
      <c r="G271" s="251">
        <v>3</v>
      </c>
      <c r="H271" s="251">
        <v>19</v>
      </c>
      <c r="I271" s="251">
        <v>11</v>
      </c>
      <c r="J271" s="251">
        <v>6</v>
      </c>
      <c r="K271" s="251">
        <v>12</v>
      </c>
      <c r="L271" s="251">
        <v>18</v>
      </c>
      <c r="M271" s="251">
        <v>7</v>
      </c>
      <c r="N271" s="389">
        <f t="shared" si="13"/>
        <v>244</v>
      </c>
    </row>
    <row r="272" spans="2:14" x14ac:dyDescent="0.25">
      <c r="B272" s="387">
        <v>38</v>
      </c>
      <c r="C272" s="251">
        <v>81</v>
      </c>
      <c r="D272" s="251">
        <v>48</v>
      </c>
      <c r="E272" s="251">
        <v>4</v>
      </c>
      <c r="F272" s="251">
        <v>0</v>
      </c>
      <c r="G272" s="251">
        <v>3</v>
      </c>
      <c r="H272" s="251">
        <v>16</v>
      </c>
      <c r="I272" s="251">
        <v>7</v>
      </c>
      <c r="J272" s="251">
        <v>7</v>
      </c>
      <c r="K272" s="251">
        <v>10</v>
      </c>
      <c r="L272" s="251">
        <v>18</v>
      </c>
      <c r="M272" s="251">
        <v>7</v>
      </c>
      <c r="N272" s="389">
        <f t="shared" si="13"/>
        <v>201</v>
      </c>
    </row>
    <row r="273" spans="2:14" x14ac:dyDescent="0.25">
      <c r="B273" s="387">
        <v>39</v>
      </c>
      <c r="C273" s="251">
        <v>63</v>
      </c>
      <c r="D273" s="251">
        <v>41</v>
      </c>
      <c r="E273" s="251">
        <v>6</v>
      </c>
      <c r="F273" s="251">
        <v>0</v>
      </c>
      <c r="G273" s="251">
        <v>3</v>
      </c>
      <c r="H273" s="251">
        <v>14</v>
      </c>
      <c r="I273" s="251">
        <v>7</v>
      </c>
      <c r="J273" s="251">
        <v>6</v>
      </c>
      <c r="K273" s="251">
        <v>7</v>
      </c>
      <c r="L273" s="251">
        <v>7</v>
      </c>
      <c r="M273" s="251">
        <v>3</v>
      </c>
      <c r="N273" s="389">
        <f t="shared" si="13"/>
        <v>157</v>
      </c>
    </row>
    <row r="274" spans="2:14" x14ac:dyDescent="0.25">
      <c r="B274" s="387">
        <v>40</v>
      </c>
      <c r="C274" s="251">
        <v>45</v>
      </c>
      <c r="D274" s="251">
        <v>31</v>
      </c>
      <c r="E274" s="251">
        <v>3</v>
      </c>
      <c r="F274" s="251">
        <v>0</v>
      </c>
      <c r="G274" s="251">
        <v>4</v>
      </c>
      <c r="H274" s="251">
        <v>3</v>
      </c>
      <c r="I274" s="251">
        <v>10</v>
      </c>
      <c r="J274" s="251">
        <v>9</v>
      </c>
      <c r="K274" s="251">
        <v>9</v>
      </c>
      <c r="L274" s="251">
        <v>6</v>
      </c>
      <c r="M274" s="251">
        <v>3</v>
      </c>
      <c r="N274" s="389">
        <f t="shared" si="13"/>
        <v>123</v>
      </c>
    </row>
    <row r="275" spans="2:14" x14ac:dyDescent="0.25">
      <c r="B275" s="387">
        <v>41</v>
      </c>
      <c r="C275" s="251">
        <v>35</v>
      </c>
      <c r="D275" s="251">
        <v>15</v>
      </c>
      <c r="E275" s="251">
        <v>1</v>
      </c>
      <c r="F275" s="251">
        <v>0</v>
      </c>
      <c r="G275" s="251">
        <v>2</v>
      </c>
      <c r="H275" s="251">
        <v>9</v>
      </c>
      <c r="I275" s="251">
        <v>1</v>
      </c>
      <c r="J275" s="251">
        <v>5</v>
      </c>
      <c r="K275" s="251">
        <v>2</v>
      </c>
      <c r="L275" s="251">
        <v>8</v>
      </c>
      <c r="M275" s="251">
        <v>0</v>
      </c>
      <c r="N275" s="389">
        <f t="shared" si="13"/>
        <v>78</v>
      </c>
    </row>
    <row r="276" spans="2:14" x14ac:dyDescent="0.25">
      <c r="B276" s="387">
        <v>42</v>
      </c>
      <c r="C276" s="251">
        <v>16</v>
      </c>
      <c r="D276" s="251">
        <v>11</v>
      </c>
      <c r="E276" s="251">
        <v>3</v>
      </c>
      <c r="F276" s="251">
        <v>1</v>
      </c>
      <c r="G276" s="251">
        <v>1</v>
      </c>
      <c r="H276" s="251">
        <v>4</v>
      </c>
      <c r="I276" s="251">
        <v>2</v>
      </c>
      <c r="J276" s="251">
        <v>7</v>
      </c>
      <c r="K276" s="251">
        <v>4</v>
      </c>
      <c r="L276" s="251">
        <v>6</v>
      </c>
      <c r="M276" s="251">
        <v>0</v>
      </c>
      <c r="N276" s="389">
        <f t="shared" si="13"/>
        <v>55</v>
      </c>
    </row>
    <row r="277" spans="2:14" x14ac:dyDescent="0.25">
      <c r="B277" s="387">
        <v>43</v>
      </c>
      <c r="C277" s="251">
        <v>10</v>
      </c>
      <c r="D277" s="251">
        <v>4</v>
      </c>
      <c r="E277" s="251">
        <v>0</v>
      </c>
      <c r="F277" s="251">
        <v>0</v>
      </c>
      <c r="G277" s="251">
        <v>0</v>
      </c>
      <c r="H277" s="251">
        <v>3</v>
      </c>
      <c r="I277" s="251">
        <v>4</v>
      </c>
      <c r="J277" s="251">
        <v>0</v>
      </c>
      <c r="K277" s="251">
        <v>1</v>
      </c>
      <c r="L277" s="251">
        <v>8</v>
      </c>
      <c r="M277" s="251">
        <v>1</v>
      </c>
      <c r="N277" s="389">
        <f t="shared" si="13"/>
        <v>31</v>
      </c>
    </row>
    <row r="278" spans="2:14" x14ac:dyDescent="0.25">
      <c r="B278" s="387">
        <v>44</v>
      </c>
      <c r="C278" s="251">
        <v>6</v>
      </c>
      <c r="D278" s="251">
        <v>6</v>
      </c>
      <c r="E278" s="251">
        <v>0</v>
      </c>
      <c r="F278" s="251">
        <v>0</v>
      </c>
      <c r="G278" s="251">
        <v>1</v>
      </c>
      <c r="H278" s="251">
        <v>0</v>
      </c>
      <c r="I278" s="251">
        <v>1</v>
      </c>
      <c r="J278" s="251">
        <v>2</v>
      </c>
      <c r="K278" s="251">
        <v>1</v>
      </c>
      <c r="L278" s="251">
        <v>4</v>
      </c>
      <c r="M278" s="251">
        <v>1</v>
      </c>
      <c r="N278" s="389">
        <f t="shared" si="13"/>
        <v>22</v>
      </c>
    </row>
    <row r="279" spans="2:14" x14ac:dyDescent="0.25">
      <c r="B279" s="387">
        <v>45</v>
      </c>
      <c r="C279" s="251">
        <v>5</v>
      </c>
      <c r="D279" s="251">
        <v>1</v>
      </c>
      <c r="E279" s="251">
        <v>0</v>
      </c>
      <c r="F279" s="251">
        <v>0</v>
      </c>
      <c r="G279" s="251">
        <v>1</v>
      </c>
      <c r="H279" s="251">
        <v>1</v>
      </c>
      <c r="I279" s="251">
        <v>1</v>
      </c>
      <c r="J279" s="251">
        <v>1</v>
      </c>
      <c r="K279" s="251">
        <v>0</v>
      </c>
      <c r="L279" s="251">
        <v>2</v>
      </c>
      <c r="M279" s="251">
        <v>0</v>
      </c>
      <c r="N279" s="389">
        <f t="shared" si="13"/>
        <v>12</v>
      </c>
    </row>
    <row r="280" spans="2:14" x14ac:dyDescent="0.25">
      <c r="B280" s="387" t="s">
        <v>386</v>
      </c>
      <c r="C280" s="251">
        <v>0</v>
      </c>
      <c r="D280" s="251">
        <v>0</v>
      </c>
      <c r="E280" s="251">
        <v>0</v>
      </c>
      <c r="F280" s="251">
        <v>0</v>
      </c>
      <c r="G280" s="251">
        <v>2</v>
      </c>
      <c r="H280" s="251">
        <v>0</v>
      </c>
      <c r="I280" s="251">
        <v>0</v>
      </c>
      <c r="J280" s="251">
        <v>0</v>
      </c>
      <c r="K280" s="251">
        <v>2</v>
      </c>
      <c r="L280" s="251">
        <v>0</v>
      </c>
      <c r="M280" s="251">
        <v>4</v>
      </c>
      <c r="N280" s="389">
        <f t="shared" si="13"/>
        <v>8</v>
      </c>
    </row>
    <row r="281" spans="2:14" x14ac:dyDescent="0.25">
      <c r="B281" s="390" t="s">
        <v>150</v>
      </c>
      <c r="C281" s="395">
        <f>SUM(C245:C280)</f>
        <v>4006</v>
      </c>
      <c r="D281" s="395">
        <f t="shared" ref="D281:M281" si="14">SUM(D245:D280)</f>
        <v>2335</v>
      </c>
      <c r="E281" s="395">
        <f t="shared" si="14"/>
        <v>428</v>
      </c>
      <c r="F281" s="395">
        <f t="shared" si="14"/>
        <v>45</v>
      </c>
      <c r="G281" s="395">
        <f t="shared" si="14"/>
        <v>267</v>
      </c>
      <c r="H281" s="395">
        <f t="shared" si="14"/>
        <v>673</v>
      </c>
      <c r="I281" s="395">
        <f t="shared" si="14"/>
        <v>486</v>
      </c>
      <c r="J281" s="395">
        <f t="shared" si="14"/>
        <v>345</v>
      </c>
      <c r="K281" s="395">
        <f t="shared" si="14"/>
        <v>466</v>
      </c>
      <c r="L281" s="395">
        <f t="shared" si="14"/>
        <v>715</v>
      </c>
      <c r="M281" s="408">
        <f t="shared" si="14"/>
        <v>287</v>
      </c>
      <c r="N281" s="408">
        <f>SUM(N245:N280)</f>
        <v>10053</v>
      </c>
    </row>
    <row r="282" spans="2:14" x14ac:dyDescent="0.25">
      <c r="B282" s="370" t="s">
        <v>341</v>
      </c>
      <c r="C282" s="251"/>
      <c r="D282" s="251"/>
      <c r="E282" s="251"/>
      <c r="F282" s="251"/>
      <c r="G282" s="251"/>
      <c r="H282" s="251"/>
      <c r="I282" s="251"/>
      <c r="J282" s="251"/>
      <c r="K282" s="251"/>
      <c r="L282" s="251"/>
      <c r="M282" s="251"/>
      <c r="N282" s="251"/>
    </row>
  </sheetData>
  <mergeCells count="24">
    <mergeCell ref="B117:N118"/>
    <mergeCell ref="B160:N160"/>
    <mergeCell ref="B242:N242"/>
    <mergeCell ref="B201:N201"/>
    <mergeCell ref="O77:O78"/>
    <mergeCell ref="N77:N78"/>
    <mergeCell ref="B76:O76"/>
    <mergeCell ref="B35:O35"/>
    <mergeCell ref="C36:M36"/>
    <mergeCell ref="N36:N37"/>
    <mergeCell ref="O36:O37"/>
    <mergeCell ref="H1:O1"/>
    <mergeCell ref="H2:O2"/>
    <mergeCell ref="H3:H5"/>
    <mergeCell ref="I3:L3"/>
    <mergeCell ref="M3:M5"/>
    <mergeCell ref="N3:N5"/>
    <mergeCell ref="O3:O5"/>
    <mergeCell ref="I4:J4"/>
    <mergeCell ref="R3:T3"/>
    <mergeCell ref="K4:K5"/>
    <mergeCell ref="L4:L5"/>
    <mergeCell ref="B9:B10"/>
    <mergeCell ref="C9:F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3:B6"/>
  <sheetViews>
    <sheetView workbookViewId="0">
      <selection activeCell="F12" sqref="F12"/>
    </sheetView>
  </sheetViews>
  <sheetFormatPr defaultRowHeight="15.75" x14ac:dyDescent="0.25"/>
  <cols>
    <col min="2" max="2" width="44.25" customWidth="1"/>
  </cols>
  <sheetData>
    <row r="3" spans="2:2" ht="78.75" x14ac:dyDescent="0.25">
      <c r="B3" s="194" t="s">
        <v>50</v>
      </c>
    </row>
    <row r="4" spans="2:2" x14ac:dyDescent="0.25">
      <c r="B4" s="180" t="s">
        <v>135</v>
      </c>
    </row>
    <row r="5" spans="2:2" ht="78.75" x14ac:dyDescent="0.25">
      <c r="B5" s="180" t="s">
        <v>51</v>
      </c>
    </row>
    <row r="6" spans="2:2" x14ac:dyDescent="0.25">
      <c r="B6" s="83" t="s">
        <v>480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2:M4"/>
  <sheetViews>
    <sheetView zoomScale="90" zoomScaleNormal="90" workbookViewId="0">
      <selection activeCell="A3" sqref="A3"/>
    </sheetView>
  </sheetViews>
  <sheetFormatPr defaultRowHeight="15.75" x14ac:dyDescent="0.25"/>
  <sheetData>
    <row r="2" spans="1:13" x14ac:dyDescent="0.25">
      <c r="A2" s="236" t="s">
        <v>52</v>
      </c>
      <c r="B2" s="236"/>
      <c r="C2" s="236"/>
      <c r="D2" s="236"/>
      <c r="E2" s="236"/>
      <c r="F2" s="236"/>
      <c r="G2" s="236"/>
      <c r="H2" s="236"/>
      <c r="I2" s="236"/>
      <c r="J2" s="236"/>
      <c r="K2" s="236"/>
      <c r="L2" s="236"/>
      <c r="M2" s="236"/>
    </row>
    <row r="4" spans="1:13" x14ac:dyDescent="0.25">
      <c r="A4" s="236" t="s">
        <v>558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K34"/>
  <sheetViews>
    <sheetView zoomScale="80" zoomScaleNormal="80" workbookViewId="0">
      <selection activeCell="L5" sqref="L5"/>
    </sheetView>
  </sheetViews>
  <sheetFormatPr defaultRowHeight="15.75" x14ac:dyDescent="0.25"/>
  <cols>
    <col min="1" max="1" width="9" style="304"/>
    <col min="2" max="2" width="48.875" style="304" customWidth="1"/>
    <col min="3" max="11" width="9" style="304"/>
    <col min="12" max="12" width="17.875" style="304" customWidth="1"/>
    <col min="13" max="16384" width="9" style="304"/>
  </cols>
  <sheetData>
    <row r="2" spans="2:11" ht="78.75" x14ac:dyDescent="0.25">
      <c r="B2" s="330" t="s">
        <v>54</v>
      </c>
    </row>
    <row r="3" spans="2:11" ht="31.5" x14ac:dyDescent="0.25">
      <c r="B3" s="330" t="s">
        <v>55</v>
      </c>
    </row>
    <row r="4" spans="2:11" x14ac:dyDescent="0.25">
      <c r="B4" s="192" t="s">
        <v>139</v>
      </c>
    </row>
    <row r="5" spans="2:11" ht="175.5" customHeight="1" x14ac:dyDescent="0.25">
      <c r="B5" s="409" t="s">
        <v>56</v>
      </c>
    </row>
    <row r="9" spans="2:11" ht="15.75" customHeight="1" x14ac:dyDescent="0.25">
      <c r="H9" s="656" t="s">
        <v>624</v>
      </c>
      <c r="I9" s="657"/>
      <c r="J9" s="657"/>
      <c r="K9" s="658"/>
    </row>
    <row r="10" spans="2:11" x14ac:dyDescent="0.25">
      <c r="H10" s="659"/>
      <c r="I10" s="660"/>
      <c r="J10" s="660"/>
      <c r="K10" s="661"/>
    </row>
    <row r="11" spans="2:11" x14ac:dyDescent="0.25">
      <c r="H11" s="659"/>
      <c r="I11" s="660"/>
      <c r="J11" s="660"/>
      <c r="K11" s="661"/>
    </row>
    <row r="12" spans="2:11" x14ac:dyDescent="0.25">
      <c r="H12" s="659"/>
      <c r="I12" s="660"/>
      <c r="J12" s="660"/>
      <c r="K12" s="661"/>
    </row>
    <row r="13" spans="2:11" x14ac:dyDescent="0.25">
      <c r="H13" s="659"/>
      <c r="I13" s="660"/>
      <c r="J13" s="660"/>
      <c r="K13" s="661"/>
    </row>
    <row r="14" spans="2:11" x14ac:dyDescent="0.25">
      <c r="H14" s="659"/>
      <c r="I14" s="660"/>
      <c r="J14" s="660"/>
      <c r="K14" s="661"/>
    </row>
    <row r="15" spans="2:11" x14ac:dyDescent="0.25">
      <c r="H15" s="659"/>
      <c r="I15" s="660"/>
      <c r="J15" s="660"/>
      <c r="K15" s="661"/>
    </row>
    <row r="16" spans="2:11" x14ac:dyDescent="0.25">
      <c r="H16" s="659"/>
      <c r="I16" s="660"/>
      <c r="J16" s="660"/>
      <c r="K16" s="661"/>
    </row>
    <row r="17" spans="8:11" x14ac:dyDescent="0.25">
      <c r="H17" s="659"/>
      <c r="I17" s="660"/>
      <c r="J17" s="660"/>
      <c r="K17" s="661"/>
    </row>
    <row r="18" spans="8:11" x14ac:dyDescent="0.25">
      <c r="H18" s="659"/>
      <c r="I18" s="660"/>
      <c r="J18" s="660"/>
      <c r="K18" s="661"/>
    </row>
    <row r="19" spans="8:11" x14ac:dyDescent="0.25">
      <c r="H19" s="659"/>
      <c r="I19" s="660"/>
      <c r="J19" s="660"/>
      <c r="K19" s="661"/>
    </row>
    <row r="20" spans="8:11" x14ac:dyDescent="0.25">
      <c r="H20" s="659"/>
      <c r="I20" s="660"/>
      <c r="J20" s="660"/>
      <c r="K20" s="661"/>
    </row>
    <row r="21" spans="8:11" x14ac:dyDescent="0.25">
      <c r="H21" s="659"/>
      <c r="I21" s="660"/>
      <c r="J21" s="660"/>
      <c r="K21" s="661"/>
    </row>
    <row r="22" spans="8:11" x14ac:dyDescent="0.25">
      <c r="H22" s="662"/>
      <c r="I22" s="663"/>
      <c r="J22" s="663"/>
      <c r="K22" s="664"/>
    </row>
    <row r="33" spans="2:2" x14ac:dyDescent="0.25">
      <c r="B33" s="249" t="s">
        <v>622</v>
      </c>
    </row>
    <row r="34" spans="2:2" x14ac:dyDescent="0.25">
      <c r="B34" s="410" t="s">
        <v>623</v>
      </c>
    </row>
  </sheetData>
  <mergeCells count="1">
    <mergeCell ref="H9:K22"/>
  </mergeCells>
  <hyperlinks>
    <hyperlink ref="B34" r:id="rId1" xr:uid="{17D09723-0D62-4883-B475-4C039A4CD3C0}"/>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AA97"/>
  <sheetViews>
    <sheetView topLeftCell="A62" zoomScale="80" zoomScaleNormal="80" workbookViewId="0">
      <selection activeCell="I75" sqref="I75"/>
    </sheetView>
  </sheetViews>
  <sheetFormatPr defaultRowHeight="15.75" x14ac:dyDescent="0.25"/>
  <cols>
    <col min="1" max="1" width="46.125" customWidth="1"/>
    <col min="2" max="2" width="12.375" bestFit="1" customWidth="1"/>
    <col min="3" max="3" width="6.5" customWidth="1"/>
    <col min="4" max="4" width="11.125" customWidth="1"/>
    <col min="5" max="5" width="6.5" bestFit="1" customWidth="1"/>
    <col min="6" max="6" width="11.5" customWidth="1"/>
    <col min="7" max="7" width="6.5" bestFit="1" customWidth="1"/>
    <col min="8" max="8" width="8.125" customWidth="1"/>
    <col min="9" max="9" width="10.25" customWidth="1"/>
    <col min="10" max="10" width="8.875" customWidth="1"/>
    <col min="11" max="11" width="9.5" customWidth="1"/>
    <col min="12" max="12" width="5.5" bestFit="1" customWidth="1"/>
    <col min="13" max="13" width="7.5" bestFit="1" customWidth="1"/>
    <col min="14" max="14" width="6.25" bestFit="1" customWidth="1"/>
    <col min="15" max="15" width="7.5" bestFit="1" customWidth="1"/>
    <col min="16" max="16" width="6.5" bestFit="1" customWidth="1"/>
    <col min="17" max="17" width="7.5" bestFit="1" customWidth="1"/>
    <col min="26" max="26" width="13.375" customWidth="1"/>
  </cols>
  <sheetData>
    <row r="2" spans="2:27" ht="46.5" customHeight="1" x14ac:dyDescent="0.25">
      <c r="B2" s="688" t="s">
        <v>58</v>
      </c>
      <c r="C2" s="688"/>
      <c r="D2" s="688"/>
      <c r="E2" s="688"/>
      <c r="F2" s="688"/>
      <c r="G2" s="688"/>
      <c r="H2" s="688"/>
      <c r="I2" s="688"/>
      <c r="J2" s="688"/>
      <c r="K2" s="688"/>
      <c r="L2" s="688"/>
    </row>
    <row r="3" spans="2:27" ht="60" customHeight="1" x14ac:dyDescent="0.25">
      <c r="B3" s="689" t="s">
        <v>59</v>
      </c>
      <c r="C3" s="689"/>
      <c r="D3" s="689"/>
      <c r="E3" s="689"/>
      <c r="F3" s="689"/>
      <c r="G3" s="689"/>
      <c r="H3" s="689"/>
      <c r="I3" s="689"/>
      <c r="J3" s="689"/>
      <c r="K3" s="689"/>
      <c r="L3" s="689"/>
    </row>
    <row r="6" spans="2:27" x14ac:dyDescent="0.25">
      <c r="B6" s="672" t="s">
        <v>348</v>
      </c>
      <c r="C6" s="673"/>
      <c r="D6" s="673"/>
      <c r="E6" s="673"/>
      <c r="F6" s="673"/>
      <c r="G6" s="673"/>
      <c r="H6" s="673"/>
      <c r="I6" s="673"/>
      <c r="J6" s="673"/>
      <c r="K6" s="673"/>
      <c r="L6" s="673"/>
      <c r="M6" s="674"/>
      <c r="N6" s="63"/>
      <c r="O6" s="63"/>
      <c r="P6" s="672" t="s">
        <v>360</v>
      </c>
      <c r="Q6" s="673"/>
      <c r="R6" s="673"/>
      <c r="S6" s="673"/>
      <c r="T6" s="673"/>
      <c r="U6" s="673"/>
      <c r="V6" s="673"/>
      <c r="W6" s="673"/>
      <c r="X6" s="673"/>
      <c r="Y6" s="673"/>
      <c r="Z6" s="673"/>
      <c r="AA6" s="674"/>
    </row>
    <row r="7" spans="2:27" ht="34.9" customHeight="1" x14ac:dyDescent="0.25">
      <c r="B7" s="675" t="s">
        <v>349</v>
      </c>
      <c r="C7" s="676"/>
      <c r="D7" s="676"/>
      <c r="E7" s="676"/>
      <c r="F7" s="676"/>
      <c r="G7" s="676"/>
      <c r="H7" s="676"/>
      <c r="I7" s="676"/>
      <c r="J7" s="676"/>
      <c r="K7" s="676"/>
      <c r="L7" s="676"/>
      <c r="M7" s="677"/>
      <c r="N7" s="63"/>
      <c r="O7" s="63"/>
      <c r="P7" s="675" t="s">
        <v>361</v>
      </c>
      <c r="Q7" s="676"/>
      <c r="R7" s="676"/>
      <c r="S7" s="676"/>
      <c r="T7" s="676"/>
      <c r="U7" s="676"/>
      <c r="V7" s="676"/>
      <c r="W7" s="676"/>
      <c r="X7" s="676"/>
      <c r="Y7" s="676"/>
      <c r="Z7" s="676"/>
      <c r="AA7" s="677"/>
    </row>
    <row r="8" spans="2:27" ht="39.6" customHeight="1" x14ac:dyDescent="0.25">
      <c r="B8" s="678"/>
      <c r="C8" s="690" t="s">
        <v>350</v>
      </c>
      <c r="D8" s="690"/>
      <c r="E8" s="690"/>
      <c r="F8" s="690"/>
      <c r="G8" s="690"/>
      <c r="H8" s="690"/>
      <c r="I8" s="690"/>
      <c r="J8" s="690"/>
      <c r="K8" s="690"/>
      <c r="L8" s="681" t="s">
        <v>351</v>
      </c>
      <c r="M8" s="691" t="s">
        <v>165</v>
      </c>
      <c r="N8" s="63"/>
      <c r="O8" s="63"/>
      <c r="P8" s="678"/>
      <c r="Q8" s="680" t="s">
        <v>362</v>
      </c>
      <c r="R8" s="680"/>
      <c r="S8" s="680"/>
      <c r="T8" s="680"/>
      <c r="U8" s="680"/>
      <c r="V8" s="680"/>
      <c r="W8" s="680"/>
      <c r="X8" s="680"/>
      <c r="Y8" s="680"/>
      <c r="Z8" s="681" t="s">
        <v>363</v>
      </c>
      <c r="AA8" s="683" t="s">
        <v>364</v>
      </c>
    </row>
    <row r="9" spans="2:27" ht="85.9" customHeight="1" x14ac:dyDescent="0.25">
      <c r="B9" s="679"/>
      <c r="C9" s="226" t="s">
        <v>352</v>
      </c>
      <c r="D9" s="226" t="s">
        <v>353</v>
      </c>
      <c r="E9" s="226" t="s">
        <v>354</v>
      </c>
      <c r="F9" s="226" t="s">
        <v>187</v>
      </c>
      <c r="G9" s="226" t="s">
        <v>355</v>
      </c>
      <c r="H9" s="226" t="s">
        <v>356</v>
      </c>
      <c r="I9" s="226" t="s">
        <v>357</v>
      </c>
      <c r="J9" s="226" t="s">
        <v>358</v>
      </c>
      <c r="K9" s="226" t="s">
        <v>544</v>
      </c>
      <c r="L9" s="682"/>
      <c r="M9" s="692"/>
      <c r="N9" s="63"/>
      <c r="O9" s="63"/>
      <c r="P9" s="679"/>
      <c r="Q9" s="225" t="s">
        <v>352</v>
      </c>
      <c r="R9" s="225" t="s">
        <v>353</v>
      </c>
      <c r="S9" s="225" t="s">
        <v>354</v>
      </c>
      <c r="T9" s="225" t="s">
        <v>187</v>
      </c>
      <c r="U9" s="225" t="s">
        <v>355</v>
      </c>
      <c r="V9" s="225" t="s">
        <v>356</v>
      </c>
      <c r="W9" s="225" t="s">
        <v>357</v>
      </c>
      <c r="X9" s="225" t="s">
        <v>358</v>
      </c>
      <c r="Y9" s="225" t="s">
        <v>544</v>
      </c>
      <c r="Z9" s="682"/>
      <c r="AA9" s="684"/>
    </row>
    <row r="10" spans="2:27" x14ac:dyDescent="0.25">
      <c r="B10" s="195"/>
      <c r="C10" s="196"/>
      <c r="D10" s="196"/>
      <c r="E10" s="196"/>
      <c r="F10" s="196"/>
      <c r="G10" s="196"/>
      <c r="H10" s="196"/>
      <c r="I10" s="196"/>
      <c r="J10" s="196"/>
      <c r="K10" s="196"/>
      <c r="L10" s="196"/>
      <c r="M10" s="197"/>
      <c r="N10" s="63"/>
      <c r="O10" s="63"/>
      <c r="P10" s="195"/>
      <c r="Q10" s="196"/>
      <c r="R10" s="196"/>
      <c r="S10" s="196"/>
      <c r="T10" s="196"/>
      <c r="U10" s="196"/>
      <c r="V10" s="196"/>
      <c r="W10" s="196"/>
      <c r="X10" s="196"/>
      <c r="Y10" s="196"/>
      <c r="Z10" s="196"/>
      <c r="AA10" s="197"/>
    </row>
    <row r="11" spans="2:27" x14ac:dyDescent="0.25">
      <c r="B11" s="142" t="s">
        <v>150</v>
      </c>
      <c r="C11" s="198">
        <v>7.3188293843237826</v>
      </c>
      <c r="D11" s="199">
        <v>2.4219364547286464</v>
      </c>
      <c r="E11" s="199">
        <v>1.317624635315128</v>
      </c>
      <c r="F11" s="199">
        <v>1.8473780594372446</v>
      </c>
      <c r="G11" s="199">
        <v>3.1267415853451697</v>
      </c>
      <c r="H11" s="199">
        <v>0.89494705993025703</v>
      </c>
      <c r="I11" s="199">
        <v>1.1063211653317395</v>
      </c>
      <c r="J11" s="199">
        <v>2.2952292497514146</v>
      </c>
      <c r="K11" s="200">
        <v>12.490889505524777</v>
      </c>
      <c r="L11" s="200">
        <v>87.509110494474896</v>
      </c>
      <c r="M11" s="201">
        <v>6999.5676267307153</v>
      </c>
      <c r="N11" s="63"/>
      <c r="O11" s="63"/>
      <c r="P11" s="142" t="s">
        <v>150</v>
      </c>
      <c r="Q11" s="202">
        <v>6.8011542188712708</v>
      </c>
      <c r="R11" s="203">
        <v>1.5681635274508579</v>
      </c>
      <c r="S11" s="203">
        <v>0.71475107584333997</v>
      </c>
      <c r="T11" s="203">
        <v>1.7307930063077883</v>
      </c>
      <c r="U11" s="203">
        <v>2.4894212669289093</v>
      </c>
      <c r="V11" s="203">
        <v>0.68229658058020493</v>
      </c>
      <c r="W11" s="203">
        <v>0.7128440728664851</v>
      </c>
      <c r="X11" s="203">
        <v>1.1652437349230562</v>
      </c>
      <c r="Y11" s="204">
        <v>10.8307236180133</v>
      </c>
      <c r="Z11" s="204">
        <v>89.169276381987018</v>
      </c>
      <c r="AA11" s="205">
        <v>2828.0000000000041</v>
      </c>
    </row>
    <row r="12" spans="2:27" x14ac:dyDescent="0.25">
      <c r="B12" s="147"/>
      <c r="C12" s="198"/>
      <c r="D12" s="199"/>
      <c r="E12" s="199"/>
      <c r="F12" s="199"/>
      <c r="G12" s="199"/>
      <c r="H12" s="199"/>
      <c r="I12" s="199"/>
      <c r="J12" s="199"/>
      <c r="K12" s="200"/>
      <c r="L12" s="200"/>
      <c r="M12" s="201"/>
      <c r="N12" s="63"/>
      <c r="O12" s="63"/>
      <c r="P12" s="147"/>
      <c r="Q12" s="202"/>
      <c r="R12" s="203"/>
      <c r="S12" s="203"/>
      <c r="T12" s="203"/>
      <c r="U12" s="203"/>
      <c r="V12" s="203"/>
      <c r="W12" s="203"/>
      <c r="X12" s="203"/>
      <c r="Y12" s="204"/>
      <c r="Z12" s="204"/>
      <c r="AA12" s="205"/>
    </row>
    <row r="13" spans="2:27" x14ac:dyDescent="0.25">
      <c r="B13" s="142" t="s">
        <v>172</v>
      </c>
      <c r="C13" s="198"/>
      <c r="D13" s="199"/>
      <c r="E13" s="199"/>
      <c r="F13" s="199"/>
      <c r="G13" s="199"/>
      <c r="H13" s="199"/>
      <c r="I13" s="199"/>
      <c r="J13" s="199"/>
      <c r="K13" s="200"/>
      <c r="L13" s="200"/>
      <c r="M13" s="201"/>
      <c r="N13" s="63"/>
      <c r="O13" s="63"/>
      <c r="P13" s="142" t="s">
        <v>172</v>
      </c>
      <c r="Q13" s="202"/>
      <c r="R13" s="203"/>
      <c r="S13" s="203"/>
      <c r="T13" s="203"/>
      <c r="U13" s="203"/>
      <c r="V13" s="203"/>
      <c r="W13" s="203"/>
      <c r="X13" s="203"/>
      <c r="Y13" s="204"/>
      <c r="Z13" s="204"/>
      <c r="AA13" s="205"/>
    </row>
    <row r="14" spans="2:27" x14ac:dyDescent="0.25">
      <c r="B14" s="149" t="s">
        <v>173</v>
      </c>
      <c r="C14" s="206">
        <v>8.0029733645521564</v>
      </c>
      <c r="D14" s="207">
        <v>2.6986993063839946</v>
      </c>
      <c r="E14" s="207">
        <v>1.4994531084817633</v>
      </c>
      <c r="F14" s="207">
        <v>2.0851261567199888</v>
      </c>
      <c r="G14" s="207">
        <v>3.3227524211893318</v>
      </c>
      <c r="H14" s="207">
        <v>1.0072396365748757</v>
      </c>
      <c r="I14" s="207">
        <v>1.1905488391400065</v>
      </c>
      <c r="J14" s="207">
        <v>2.4987735919574035</v>
      </c>
      <c r="K14" s="208">
        <v>13.732277554505252</v>
      </c>
      <c r="L14" s="208">
        <v>86.267722445494684</v>
      </c>
      <c r="M14" s="209">
        <v>5287.0786944805122</v>
      </c>
      <c r="N14" s="63"/>
      <c r="O14" s="63"/>
      <c r="P14" s="149" t="s">
        <v>173</v>
      </c>
      <c r="Q14" s="210">
        <v>7.7785711848526953</v>
      </c>
      <c r="R14" s="211">
        <v>1.9313376921385883</v>
      </c>
      <c r="S14" s="211">
        <v>0.91115360188227912</v>
      </c>
      <c r="T14" s="211">
        <v>2.056458586945328</v>
      </c>
      <c r="U14" s="211">
        <v>2.9816600635561397</v>
      </c>
      <c r="V14" s="211">
        <v>0.64885872972113656</v>
      </c>
      <c r="W14" s="211">
        <v>0.72341045569050288</v>
      </c>
      <c r="X14" s="211">
        <v>1.036502053705153</v>
      </c>
      <c r="Y14" s="212">
        <v>11.654510101952983</v>
      </c>
      <c r="Z14" s="212">
        <v>88.345489898046964</v>
      </c>
      <c r="AA14" s="213">
        <v>2121.7940836076623</v>
      </c>
    </row>
    <row r="15" spans="2:27" x14ac:dyDescent="0.25">
      <c r="B15" s="149" t="s">
        <v>229</v>
      </c>
      <c r="C15" s="206">
        <v>4.784490004193195</v>
      </c>
      <c r="D15" s="207">
        <v>1.3754982285939821</v>
      </c>
      <c r="E15" s="207">
        <v>0.53622016364808611</v>
      </c>
      <c r="F15" s="207">
        <v>0.66270938348575681</v>
      </c>
      <c r="G15" s="207">
        <v>2.013177804191101</v>
      </c>
      <c r="H15" s="207">
        <v>0.61342686212103703</v>
      </c>
      <c r="I15" s="207">
        <v>0.68274554153335409</v>
      </c>
      <c r="J15" s="207">
        <v>1.8037110960858824</v>
      </c>
      <c r="K15" s="208">
        <v>8.4944147888694719</v>
      </c>
      <c r="L15" s="208">
        <v>91.505585211130551</v>
      </c>
      <c r="M15" s="209">
        <v>1177.9076462074911</v>
      </c>
      <c r="N15" s="63"/>
      <c r="O15" s="63"/>
      <c r="P15" s="149" t="s">
        <v>174</v>
      </c>
      <c r="Q15" s="210">
        <v>3.7270184030209235</v>
      </c>
      <c r="R15" s="211">
        <v>0.44994510852221947</v>
      </c>
      <c r="S15" s="211">
        <v>0.1689958545799139</v>
      </c>
      <c r="T15" s="211">
        <v>1.0199003179124941</v>
      </c>
      <c r="U15" s="211">
        <v>0.86979385185372271</v>
      </c>
      <c r="V15" s="211">
        <v>0.71125954630495125</v>
      </c>
      <c r="W15" s="211">
        <v>0.65262655593383445</v>
      </c>
      <c r="X15" s="211">
        <v>1.8088378511739096</v>
      </c>
      <c r="Y15" s="212">
        <v>8.3995828616056389</v>
      </c>
      <c r="Z15" s="212">
        <v>91.600417138394278</v>
      </c>
      <c r="AA15" s="213">
        <v>520.93420262981795</v>
      </c>
    </row>
    <row r="16" spans="2:27" x14ac:dyDescent="0.25">
      <c r="B16" s="149" t="s">
        <v>175</v>
      </c>
      <c r="C16" s="206">
        <v>6.1367728021347432</v>
      </c>
      <c r="D16" s="207">
        <v>1.9904597184771362</v>
      </c>
      <c r="E16" s="207">
        <v>1.2410803460924018</v>
      </c>
      <c r="F16" s="207">
        <v>2.106342215952445</v>
      </c>
      <c r="G16" s="207">
        <v>3.6418186848830287</v>
      </c>
      <c r="H16" s="207">
        <v>0.40466634340000768</v>
      </c>
      <c r="I16" s="207">
        <v>1.2066139135848266</v>
      </c>
      <c r="J16" s="207">
        <v>1.365170572824596</v>
      </c>
      <c r="K16" s="208">
        <v>9.0193160943758599</v>
      </c>
      <c r="L16" s="208">
        <v>90.98068390562419</v>
      </c>
      <c r="M16" s="209">
        <v>534.58128604282263</v>
      </c>
      <c r="N16" s="63"/>
      <c r="O16" s="63"/>
      <c r="P16" s="149" t="s">
        <v>175</v>
      </c>
      <c r="Q16" s="210">
        <v>4.2510885016783035</v>
      </c>
      <c r="R16" s="211">
        <v>0.55309992327823632</v>
      </c>
      <c r="S16" s="211">
        <v>0</v>
      </c>
      <c r="T16" s="211">
        <v>0</v>
      </c>
      <c r="U16" s="211">
        <v>1.4060931846211733</v>
      </c>
      <c r="V16" s="211">
        <v>0.98380204804361737</v>
      </c>
      <c r="W16" s="211">
        <v>0.76114975010546215</v>
      </c>
      <c r="X16" s="211">
        <v>0.83002337676230575</v>
      </c>
      <c r="Y16" s="212">
        <v>8.2321568612108607</v>
      </c>
      <c r="Z16" s="212">
        <v>91.767843138789175</v>
      </c>
      <c r="AA16" s="213">
        <v>185.27171376251778</v>
      </c>
    </row>
    <row r="17" spans="2:27" x14ac:dyDescent="0.25">
      <c r="B17" s="148" t="s">
        <v>176</v>
      </c>
      <c r="C17" s="206"/>
      <c r="D17" s="207"/>
      <c r="E17" s="207"/>
      <c r="F17" s="207"/>
      <c r="G17" s="207"/>
      <c r="H17" s="207"/>
      <c r="I17" s="207"/>
      <c r="J17" s="207"/>
      <c r="K17" s="208"/>
      <c r="L17" s="208"/>
      <c r="M17" s="209"/>
      <c r="N17" s="63"/>
      <c r="O17" s="63"/>
      <c r="P17" s="148" t="s">
        <v>176</v>
      </c>
      <c r="Q17" s="210"/>
      <c r="R17" s="211"/>
      <c r="S17" s="211"/>
      <c r="T17" s="211"/>
      <c r="U17" s="211"/>
      <c r="V17" s="211"/>
      <c r="W17" s="211"/>
      <c r="X17" s="211"/>
      <c r="Y17" s="212"/>
      <c r="Z17" s="212"/>
      <c r="AA17" s="213"/>
    </row>
    <row r="18" spans="2:27" ht="45" x14ac:dyDescent="0.25">
      <c r="B18" s="154" t="s">
        <v>177</v>
      </c>
      <c r="C18" s="206">
        <v>9.4170634148545336</v>
      </c>
      <c r="D18" s="207">
        <v>3.6703892981197139</v>
      </c>
      <c r="E18" s="207">
        <v>1.9423893538087562</v>
      </c>
      <c r="F18" s="207">
        <v>2.7226723586786497</v>
      </c>
      <c r="G18" s="207">
        <v>3.8310866745983883</v>
      </c>
      <c r="H18" s="207">
        <v>0.76984043660368484</v>
      </c>
      <c r="I18" s="207">
        <v>1.8910331827156737</v>
      </c>
      <c r="J18" s="207">
        <v>3.1223102536794087</v>
      </c>
      <c r="K18" s="208">
        <v>16.484170161581339</v>
      </c>
      <c r="L18" s="208">
        <v>83.51582983841854</v>
      </c>
      <c r="M18" s="209">
        <v>2584.9867616645529</v>
      </c>
      <c r="N18" s="63"/>
      <c r="O18" s="63"/>
      <c r="P18" s="154" t="s">
        <v>177</v>
      </c>
      <c r="Q18" s="210">
        <v>7.5214810588779075</v>
      </c>
      <c r="R18" s="211">
        <v>1.9459613537792875</v>
      </c>
      <c r="S18" s="211">
        <v>0.90090585829896108</v>
      </c>
      <c r="T18" s="211">
        <v>2.7714075054107301</v>
      </c>
      <c r="U18" s="211">
        <v>3.4344300378965085</v>
      </c>
      <c r="V18" s="211">
        <v>1.0019919665034174</v>
      </c>
      <c r="W18" s="211">
        <v>1.1615400739728727</v>
      </c>
      <c r="X18" s="211">
        <v>1.6722555750110375</v>
      </c>
      <c r="Y18" s="212">
        <v>12.62426385854382</v>
      </c>
      <c r="Z18" s="212">
        <v>87.375736141456173</v>
      </c>
      <c r="AA18" s="213">
        <v>1175.4948137096546</v>
      </c>
    </row>
    <row r="19" spans="2:27" ht="30" x14ac:dyDescent="0.25">
      <c r="B19" s="154" t="s">
        <v>178</v>
      </c>
      <c r="C19" s="206">
        <v>7.0231961381315875</v>
      </c>
      <c r="D19" s="207">
        <v>1.8323180295896089</v>
      </c>
      <c r="E19" s="207">
        <v>0.96648359409892781</v>
      </c>
      <c r="F19" s="207">
        <v>1.5877311662426894</v>
      </c>
      <c r="G19" s="207">
        <v>2.7432520307897001</v>
      </c>
      <c r="H19" s="207">
        <v>1.113658339329916</v>
      </c>
      <c r="I19" s="207">
        <v>0.40329114206198402</v>
      </c>
      <c r="J19" s="207">
        <v>1.6772155908998838</v>
      </c>
      <c r="K19" s="208">
        <v>11.451656788703719</v>
      </c>
      <c r="L19" s="208">
        <v>88.548343211296384</v>
      </c>
      <c r="M19" s="209">
        <v>2131.3149755181898</v>
      </c>
      <c r="N19" s="63"/>
      <c r="O19" s="63"/>
      <c r="P19" s="154" t="s">
        <v>178</v>
      </c>
      <c r="Q19" s="210">
        <v>8.7801285467685641</v>
      </c>
      <c r="R19" s="211">
        <v>2.1265279137184594</v>
      </c>
      <c r="S19" s="211">
        <v>1.1440870131050138</v>
      </c>
      <c r="T19" s="211">
        <v>1.3923578149607692</v>
      </c>
      <c r="U19" s="211">
        <v>2.7510383664475375</v>
      </c>
      <c r="V19" s="211">
        <v>8.8750402648044208E-2</v>
      </c>
      <c r="W19" s="211">
        <v>0.22186818857900295</v>
      </c>
      <c r="X19" s="211">
        <v>0.2122995098273181</v>
      </c>
      <c r="Y19" s="212">
        <v>11.260981681513712</v>
      </c>
      <c r="Z19" s="212">
        <v>88.739018318486359</v>
      </c>
      <c r="AA19" s="213">
        <v>764.16404315946033</v>
      </c>
    </row>
    <row r="20" spans="2:27" ht="45" x14ac:dyDescent="0.25">
      <c r="B20" s="154" t="s">
        <v>179</v>
      </c>
      <c r="C20" s="206">
        <v>4.0963707219775216</v>
      </c>
      <c r="D20" s="207">
        <v>0.85738542949148355</v>
      </c>
      <c r="E20" s="207">
        <v>0.23130262016455297</v>
      </c>
      <c r="F20" s="207">
        <v>0.63363745415763817</v>
      </c>
      <c r="G20" s="207">
        <v>2.5778693690892389</v>
      </c>
      <c r="H20" s="207">
        <v>2.0302893529972534</v>
      </c>
      <c r="I20" s="207">
        <v>0.26967460065031268</v>
      </c>
      <c r="J20" s="207">
        <v>3.3662799751637342</v>
      </c>
      <c r="K20" s="208">
        <v>9.3902211724646119</v>
      </c>
      <c r="L20" s="208">
        <v>90.60977882753545</v>
      </c>
      <c r="M20" s="209">
        <v>438.76804285786324</v>
      </c>
      <c r="N20" s="63"/>
      <c r="O20" s="63"/>
      <c r="P20" s="154" t="s">
        <v>179</v>
      </c>
      <c r="Q20" s="210">
        <v>4.9519868021167186</v>
      </c>
      <c r="R20" s="211">
        <v>1.1079205592928971</v>
      </c>
      <c r="S20" s="211">
        <v>0</v>
      </c>
      <c r="T20" s="211">
        <v>0</v>
      </c>
      <c r="U20" s="211">
        <v>1.4144042633037279</v>
      </c>
      <c r="V20" s="211">
        <v>0.37765617218280606</v>
      </c>
      <c r="W20" s="211">
        <v>0</v>
      </c>
      <c r="X20" s="211">
        <v>0.91756287482341214</v>
      </c>
      <c r="Y20" s="212">
        <v>7.3056534924345415</v>
      </c>
      <c r="Z20" s="212">
        <v>92.694346507565456</v>
      </c>
      <c r="AA20" s="213">
        <v>167.356079447567</v>
      </c>
    </row>
    <row r="21" spans="2:27" ht="45" x14ac:dyDescent="0.25">
      <c r="B21" s="154" t="s">
        <v>180</v>
      </c>
      <c r="C21" s="206">
        <v>7.5876901716963294</v>
      </c>
      <c r="D21" s="207">
        <v>3.3756386705066692</v>
      </c>
      <c r="E21" s="207">
        <v>0.99804783033679012</v>
      </c>
      <c r="F21" s="207">
        <v>0.34542617247465301</v>
      </c>
      <c r="G21" s="207">
        <v>2.178635077368908</v>
      </c>
      <c r="H21" s="207">
        <v>0.3454261724746529</v>
      </c>
      <c r="I21" s="207">
        <v>2.6142096314551049</v>
      </c>
      <c r="J21" s="207">
        <v>2.0982798507178706</v>
      </c>
      <c r="K21" s="208">
        <v>13.444498406920498</v>
      </c>
      <c r="L21" s="208">
        <v>86.555501593079526</v>
      </c>
      <c r="M21" s="209">
        <v>45.531092258633123</v>
      </c>
      <c r="N21" s="63"/>
      <c r="O21" s="63"/>
      <c r="P21" s="154" t="s">
        <v>180</v>
      </c>
      <c r="Q21" s="210">
        <v>7.1536296985692074</v>
      </c>
      <c r="R21" s="211">
        <v>1.9837279002883301</v>
      </c>
      <c r="S21" s="211">
        <v>1.9837279002883301</v>
      </c>
      <c r="T21" s="211">
        <v>1.9837279002883301</v>
      </c>
      <c r="U21" s="211">
        <v>1.1997674159216609</v>
      </c>
      <c r="V21" s="211">
        <v>0</v>
      </c>
      <c r="W21" s="211">
        <v>0</v>
      </c>
      <c r="X21" s="211">
        <v>0.52029173391337136</v>
      </c>
      <c r="Y21" s="212">
        <v>8.4733344947111586</v>
      </c>
      <c r="Z21" s="212">
        <v>91.526665505288875</v>
      </c>
      <c r="AA21" s="213">
        <v>29.220538250999851</v>
      </c>
    </row>
    <row r="22" spans="2:27" ht="45" x14ac:dyDescent="0.25">
      <c r="B22" s="154" t="s">
        <v>181</v>
      </c>
      <c r="C22" s="206">
        <v>5.9207485657737777</v>
      </c>
      <c r="D22" s="207">
        <v>2.7594202137148884</v>
      </c>
      <c r="E22" s="207">
        <v>1.0753986864449325</v>
      </c>
      <c r="F22" s="207">
        <v>0.69325895769810486</v>
      </c>
      <c r="G22" s="207">
        <v>3.5228973535447707</v>
      </c>
      <c r="H22" s="207">
        <v>0.60658514226238314</v>
      </c>
      <c r="I22" s="207">
        <v>1.0819344698306568</v>
      </c>
      <c r="J22" s="207">
        <v>1.9476959638840758</v>
      </c>
      <c r="K22" s="208">
        <v>11.248010946194396</v>
      </c>
      <c r="L22" s="208">
        <v>88.751989053805488</v>
      </c>
      <c r="M22" s="209">
        <v>273.91991440097263</v>
      </c>
      <c r="N22" s="63"/>
      <c r="O22" s="63"/>
      <c r="P22" s="154" t="s">
        <v>181</v>
      </c>
      <c r="Q22" s="210">
        <v>5.1028492321341838</v>
      </c>
      <c r="R22" s="211">
        <v>0</v>
      </c>
      <c r="S22" s="211">
        <v>0</v>
      </c>
      <c r="T22" s="211">
        <v>1.7601939921581291</v>
      </c>
      <c r="U22" s="211">
        <v>0</v>
      </c>
      <c r="V22" s="211">
        <v>1.7463852461606471</v>
      </c>
      <c r="W22" s="211">
        <v>1.8250392746470223</v>
      </c>
      <c r="X22" s="211">
        <v>3.0816788977738891</v>
      </c>
      <c r="Y22" s="212">
        <v>13.103041575254487</v>
      </c>
      <c r="Z22" s="212">
        <v>86.89695842474552</v>
      </c>
      <c r="AA22" s="213">
        <v>96.200053104170195</v>
      </c>
    </row>
    <row r="23" spans="2:27" ht="45" x14ac:dyDescent="0.25">
      <c r="B23" s="154" t="s">
        <v>182</v>
      </c>
      <c r="C23" s="206">
        <v>4.2881366329795991</v>
      </c>
      <c r="D23" s="207">
        <v>1.4749923346436284</v>
      </c>
      <c r="E23" s="207">
        <v>1.925110410429657</v>
      </c>
      <c r="F23" s="207">
        <v>0.96606487731252055</v>
      </c>
      <c r="G23" s="207">
        <v>2.2263025365306244</v>
      </c>
      <c r="H23" s="207">
        <v>0.76555708657347221</v>
      </c>
      <c r="I23" s="207">
        <v>1.2696180697746724</v>
      </c>
      <c r="J23" s="207">
        <v>1.536304009019956</v>
      </c>
      <c r="K23" s="208">
        <v>6.9040407922092486</v>
      </c>
      <c r="L23" s="208">
        <v>93.095959207790841</v>
      </c>
      <c r="M23" s="209">
        <v>467.97387870099345</v>
      </c>
      <c r="N23" s="63"/>
      <c r="O23" s="63"/>
      <c r="P23" s="154" t="s">
        <v>182</v>
      </c>
      <c r="Q23" s="210">
        <v>2.8064715145120642</v>
      </c>
      <c r="R23" s="211">
        <v>0.58144124228994387</v>
      </c>
      <c r="S23" s="211">
        <v>0</v>
      </c>
      <c r="T23" s="211">
        <v>1.4734052248757001</v>
      </c>
      <c r="U23" s="211">
        <v>0.78859904107624068</v>
      </c>
      <c r="V23" s="211">
        <v>0.83554286187742954</v>
      </c>
      <c r="W23" s="211">
        <v>0</v>
      </c>
      <c r="X23" s="211">
        <v>0.2843166524538876</v>
      </c>
      <c r="Y23" s="212">
        <v>5.3931655642970364</v>
      </c>
      <c r="Z23" s="212">
        <v>94.606834435703036</v>
      </c>
      <c r="AA23" s="213">
        <v>194.71777778542372</v>
      </c>
    </row>
    <row r="24" spans="2:27" x14ac:dyDescent="0.25">
      <c r="B24" s="155" t="s">
        <v>230</v>
      </c>
      <c r="C24" s="206">
        <v>5.3736116296942944</v>
      </c>
      <c r="D24" s="207">
        <v>0.41722635840065725</v>
      </c>
      <c r="E24" s="207">
        <v>0.18526500132278062</v>
      </c>
      <c r="F24" s="207">
        <v>0</v>
      </c>
      <c r="G24" s="207">
        <v>1.6267303250459015</v>
      </c>
      <c r="H24" s="207">
        <v>0.5534760119090687</v>
      </c>
      <c r="I24" s="207">
        <v>0.50530568131869447</v>
      </c>
      <c r="J24" s="207">
        <v>1.0975681508100505</v>
      </c>
      <c r="K24" s="208">
        <v>7.3281190063949175</v>
      </c>
      <c r="L24" s="208">
        <v>92.671880993605043</v>
      </c>
      <c r="M24" s="209">
        <v>206.85039038347915</v>
      </c>
      <c r="N24" s="63"/>
      <c r="O24" s="63"/>
      <c r="P24" s="155" t="s">
        <v>230</v>
      </c>
      <c r="Q24" s="210">
        <v>4.0722044216083599</v>
      </c>
      <c r="R24" s="211">
        <v>0</v>
      </c>
      <c r="S24" s="211">
        <v>0.3480428676241229</v>
      </c>
      <c r="T24" s="211">
        <v>0</v>
      </c>
      <c r="U24" s="211">
        <v>0.88197821423764533</v>
      </c>
      <c r="V24" s="211">
        <v>1.2466452162731456</v>
      </c>
      <c r="W24" s="211">
        <v>0.42520137121610913</v>
      </c>
      <c r="X24" s="211">
        <v>2.8689357471363075</v>
      </c>
      <c r="Y24" s="212">
        <v>9.4178064668795702</v>
      </c>
      <c r="Z24" s="212">
        <v>90.582193533120403</v>
      </c>
      <c r="AA24" s="213">
        <v>86.397758898641996</v>
      </c>
    </row>
    <row r="25" spans="2:27" x14ac:dyDescent="0.25">
      <c r="B25" s="155" t="s">
        <v>184</v>
      </c>
      <c r="C25" s="206">
        <v>5.5553475508423151</v>
      </c>
      <c r="D25" s="207">
        <v>1.3717456954342027</v>
      </c>
      <c r="E25" s="207">
        <v>0.30948310610636048</v>
      </c>
      <c r="F25" s="207">
        <v>1.4163903013492907</v>
      </c>
      <c r="G25" s="207">
        <v>1.9494702048813621</v>
      </c>
      <c r="H25" s="207">
        <v>0.43997560500168725</v>
      </c>
      <c r="I25" s="207">
        <v>0.37546995216938106</v>
      </c>
      <c r="J25" s="207">
        <v>2.021167879050084</v>
      </c>
      <c r="K25" s="208">
        <v>9.6019064131851231</v>
      </c>
      <c r="L25" s="208">
        <v>90.398093586814866</v>
      </c>
      <c r="M25" s="209">
        <v>315.64128490331763</v>
      </c>
      <c r="N25" s="63"/>
      <c r="O25" s="63"/>
      <c r="P25" s="155" t="s">
        <v>184</v>
      </c>
      <c r="Q25" s="210">
        <v>3.6242114487452604</v>
      </c>
      <c r="R25" s="211">
        <v>0.4893219703371382</v>
      </c>
      <c r="S25" s="211">
        <v>0</v>
      </c>
      <c r="T25" s="211">
        <v>0.45459370171634589</v>
      </c>
      <c r="U25" s="211">
        <v>1.0733514188040436</v>
      </c>
      <c r="V25" s="211">
        <v>0</v>
      </c>
      <c r="W25" s="211">
        <v>0.98833348464134707</v>
      </c>
      <c r="X25" s="211">
        <v>1.897534942058712</v>
      </c>
      <c r="Y25" s="212">
        <v>8.2408475698768466</v>
      </c>
      <c r="Z25" s="212">
        <v>91.759152430123109</v>
      </c>
      <c r="AA25" s="213">
        <v>129.17722188156259</v>
      </c>
    </row>
    <row r="26" spans="2:27" x14ac:dyDescent="0.25">
      <c r="B26" s="155" t="s">
        <v>185</v>
      </c>
      <c r="C26" s="206">
        <v>8.4427319016554065</v>
      </c>
      <c r="D26" s="207">
        <v>3.7370926340591879</v>
      </c>
      <c r="E26" s="207">
        <v>2.0307662711484751</v>
      </c>
      <c r="F26" s="207">
        <v>3.0140040819796248</v>
      </c>
      <c r="G26" s="207">
        <v>4.1865124354750911</v>
      </c>
      <c r="H26" s="207">
        <v>0.7597619771621632</v>
      </c>
      <c r="I26" s="207">
        <v>2.1013604122979639</v>
      </c>
      <c r="J26" s="207">
        <v>1.501310104215285</v>
      </c>
      <c r="K26" s="208">
        <v>11.38882968451423</v>
      </c>
      <c r="L26" s="208">
        <v>88.611170315485836</v>
      </c>
      <c r="M26" s="209">
        <v>284.73003489992988</v>
      </c>
      <c r="N26" s="63"/>
      <c r="O26" s="63"/>
      <c r="P26" s="155" t="s">
        <v>185</v>
      </c>
      <c r="Q26" s="210">
        <v>6.6149771045234997</v>
      </c>
      <c r="R26" s="211">
        <v>0</v>
      </c>
      <c r="S26" s="211">
        <v>0</v>
      </c>
      <c r="T26" s="211">
        <v>0</v>
      </c>
      <c r="U26" s="211">
        <v>2.9235227787808982</v>
      </c>
      <c r="V26" s="211">
        <v>0</v>
      </c>
      <c r="W26" s="211">
        <v>0.87523653216915598</v>
      </c>
      <c r="X26" s="211">
        <v>0</v>
      </c>
      <c r="Y26" s="212">
        <v>10.413736415473556</v>
      </c>
      <c r="Z26" s="212">
        <v>89.586263584526449</v>
      </c>
      <c r="AA26" s="213">
        <v>89.108008979903587</v>
      </c>
    </row>
    <row r="27" spans="2:27" x14ac:dyDescent="0.25">
      <c r="B27" s="155" t="s">
        <v>186</v>
      </c>
      <c r="C27" s="206">
        <v>3.5089059738480821</v>
      </c>
      <c r="D27" s="207">
        <v>0</v>
      </c>
      <c r="E27" s="207">
        <v>0.34115569103191529</v>
      </c>
      <c r="F27" s="207">
        <v>1.0719723914705575</v>
      </c>
      <c r="G27" s="207">
        <v>3.0210866697083079</v>
      </c>
      <c r="H27" s="207">
        <v>0</v>
      </c>
      <c r="I27" s="207">
        <v>0.18696241838586716</v>
      </c>
      <c r="J27" s="207">
        <v>1.2100262085405753</v>
      </c>
      <c r="K27" s="208">
        <v>6.3190226832769953</v>
      </c>
      <c r="L27" s="208">
        <v>93.68097731672303</v>
      </c>
      <c r="M27" s="209">
        <v>249.85125114289411</v>
      </c>
      <c r="N27" s="63"/>
      <c r="O27" s="63"/>
      <c r="P27" s="155" t="s">
        <v>186</v>
      </c>
      <c r="Q27" s="210">
        <v>2.0606424563018964</v>
      </c>
      <c r="R27" s="211">
        <v>1.0656179574125835</v>
      </c>
      <c r="S27" s="211">
        <v>0</v>
      </c>
      <c r="T27" s="211">
        <v>0</v>
      </c>
      <c r="U27" s="211">
        <v>0</v>
      </c>
      <c r="V27" s="211">
        <v>1.8954208540129922</v>
      </c>
      <c r="W27" s="211">
        <v>0.65543371073695955</v>
      </c>
      <c r="X27" s="211">
        <v>1.5991465160721094</v>
      </c>
      <c r="Y27" s="212">
        <v>6.2106435371239579</v>
      </c>
      <c r="Z27" s="212">
        <v>93.789356462876029</v>
      </c>
      <c r="AA27" s="213">
        <v>96.16370478261419</v>
      </c>
    </row>
    <row r="28" spans="2:27" x14ac:dyDescent="0.25">
      <c r="B28" s="148" t="s">
        <v>187</v>
      </c>
      <c r="C28" s="206"/>
      <c r="D28" s="207"/>
      <c r="E28" s="207"/>
      <c r="F28" s="207"/>
      <c r="G28" s="207"/>
      <c r="H28" s="207"/>
      <c r="I28" s="207"/>
      <c r="J28" s="207"/>
      <c r="K28" s="208"/>
      <c r="L28" s="208"/>
      <c r="M28" s="209"/>
      <c r="N28" s="63"/>
      <c r="O28" s="63"/>
      <c r="P28" s="148" t="s">
        <v>187</v>
      </c>
      <c r="Q28" s="210"/>
      <c r="R28" s="211"/>
      <c r="S28" s="211"/>
      <c r="T28" s="211"/>
      <c r="U28" s="211"/>
      <c r="V28" s="211"/>
      <c r="W28" s="211"/>
      <c r="X28" s="211"/>
      <c r="Y28" s="212"/>
      <c r="Z28" s="212"/>
      <c r="AA28" s="213"/>
    </row>
    <row r="29" spans="2:27" x14ac:dyDescent="0.25">
      <c r="B29" s="149" t="s">
        <v>188</v>
      </c>
      <c r="C29" s="206">
        <v>8.4713646463539813</v>
      </c>
      <c r="D29" s="207">
        <v>2.3397687431186687</v>
      </c>
      <c r="E29" s="207">
        <v>1.7383276024758707</v>
      </c>
      <c r="F29" s="207">
        <v>2.8665151425092392</v>
      </c>
      <c r="G29" s="207">
        <v>3.821475361801637</v>
      </c>
      <c r="H29" s="207">
        <v>0.75126046074731145</v>
      </c>
      <c r="I29" s="207">
        <v>1.6214899405503753</v>
      </c>
      <c r="J29" s="207">
        <v>2.7595690837774685</v>
      </c>
      <c r="K29" s="208">
        <v>14.383193647198341</v>
      </c>
      <c r="L29" s="208">
        <v>85.616806352801618</v>
      </c>
      <c r="M29" s="209">
        <v>1352.5264441730064</v>
      </c>
      <c r="N29" s="63"/>
      <c r="O29" s="63"/>
      <c r="P29" s="149" t="s">
        <v>188</v>
      </c>
      <c r="Q29" s="210">
        <v>5.0244188376123065</v>
      </c>
      <c r="R29" s="211">
        <v>1.9708928050614763E-2</v>
      </c>
      <c r="S29" s="211">
        <v>0.1531940351065115</v>
      </c>
      <c r="T29" s="211">
        <v>1.1140325516767595</v>
      </c>
      <c r="U29" s="211">
        <v>1.8714456233331194</v>
      </c>
      <c r="V29" s="211">
        <v>0.1142581446470186</v>
      </c>
      <c r="W29" s="211">
        <v>0.93253075342193337</v>
      </c>
      <c r="X29" s="211">
        <v>0.93635957376572265</v>
      </c>
      <c r="Y29" s="212">
        <v>7.8286446160543406</v>
      </c>
      <c r="Z29" s="212">
        <v>92.171355383945681</v>
      </c>
      <c r="AA29" s="213">
        <v>593.56702079381262</v>
      </c>
    </row>
    <row r="30" spans="2:27" x14ac:dyDescent="0.25">
      <c r="B30" s="214" t="s">
        <v>189</v>
      </c>
      <c r="C30" s="206">
        <v>7.8454511970435865</v>
      </c>
      <c r="D30" s="207">
        <v>1.0487182369991206</v>
      </c>
      <c r="E30" s="207">
        <v>1.1639737624984159</v>
      </c>
      <c r="F30" s="207">
        <v>3.6787863378968861</v>
      </c>
      <c r="G30" s="207">
        <v>2.9375269427929065</v>
      </c>
      <c r="H30" s="207">
        <v>1.1953465716524145</v>
      </c>
      <c r="I30" s="207">
        <v>1.2425812116286929</v>
      </c>
      <c r="J30" s="207">
        <v>2.3324009694170256</v>
      </c>
      <c r="K30" s="208">
        <v>12.612994412386657</v>
      </c>
      <c r="L30" s="208">
        <v>87.387005587613345</v>
      </c>
      <c r="M30" s="209">
        <v>812.346921778769</v>
      </c>
      <c r="N30" s="63"/>
      <c r="O30" s="63"/>
      <c r="P30" s="214" t="s">
        <v>189</v>
      </c>
      <c r="Q30" s="210">
        <v>6.5544416963026197</v>
      </c>
      <c r="R30" s="211">
        <v>3.1816403453375677E-2</v>
      </c>
      <c r="S30" s="211">
        <v>0.24730331426864871</v>
      </c>
      <c r="T30" s="211">
        <v>1.371795082706508</v>
      </c>
      <c r="U30" s="211">
        <v>2.2192375726861244</v>
      </c>
      <c r="V30" s="211">
        <v>0.1844485513665628</v>
      </c>
      <c r="W30" s="211">
        <v>1.2932880032487297</v>
      </c>
      <c r="X30" s="211">
        <v>1.2280700394501551</v>
      </c>
      <c r="Y30" s="212">
        <v>9.4314175026383449</v>
      </c>
      <c r="Z30" s="212">
        <v>90.568582497361703</v>
      </c>
      <c r="AA30" s="213">
        <v>367.6898843449203</v>
      </c>
    </row>
    <row r="31" spans="2:27" x14ac:dyDescent="0.25">
      <c r="B31" s="214" t="s">
        <v>190</v>
      </c>
      <c r="C31" s="206">
        <v>9.4126422082904586</v>
      </c>
      <c r="D31" s="207">
        <v>4.2813101400576521</v>
      </c>
      <c r="E31" s="207">
        <v>2.6020674418713097</v>
      </c>
      <c r="F31" s="207">
        <v>1.6449841923946034</v>
      </c>
      <c r="G31" s="207">
        <v>5.1507978322467221</v>
      </c>
      <c r="H31" s="207">
        <v>8.3423250629632795E-2</v>
      </c>
      <c r="I31" s="207">
        <v>2.1913103924815198</v>
      </c>
      <c r="J31" s="207">
        <v>3.401964229088974</v>
      </c>
      <c r="K31" s="208">
        <v>17.045301038757156</v>
      </c>
      <c r="L31" s="208">
        <v>82.954698961242869</v>
      </c>
      <c r="M31" s="209">
        <v>540.17952239423289</v>
      </c>
      <c r="N31" s="63"/>
      <c r="O31" s="63"/>
      <c r="P31" s="214" t="s">
        <v>190</v>
      </c>
      <c r="Q31" s="210">
        <v>2.533799659410493</v>
      </c>
      <c r="R31" s="211">
        <v>0</v>
      </c>
      <c r="S31" s="211">
        <v>0</v>
      </c>
      <c r="T31" s="211">
        <v>0.69443862237163467</v>
      </c>
      <c r="U31" s="211">
        <v>1.3052989843056009</v>
      </c>
      <c r="V31" s="211">
        <v>0</v>
      </c>
      <c r="W31" s="211">
        <v>0.34527879179889909</v>
      </c>
      <c r="X31" s="211">
        <v>0.46150413210405755</v>
      </c>
      <c r="Y31" s="212">
        <v>5.2196006616097259</v>
      </c>
      <c r="Z31" s="212">
        <v>94.780399338390382</v>
      </c>
      <c r="AA31" s="213">
        <v>225.87713644889297</v>
      </c>
    </row>
    <row r="32" spans="2:27" x14ac:dyDescent="0.25">
      <c r="B32" s="149" t="s">
        <v>191</v>
      </c>
      <c r="C32" s="206">
        <v>7.5673851170992226</v>
      </c>
      <c r="D32" s="207">
        <v>2.2829246225966995</v>
      </c>
      <c r="E32" s="207">
        <v>1.0821947509003103</v>
      </c>
      <c r="F32" s="207">
        <v>1.448879735069853</v>
      </c>
      <c r="G32" s="207">
        <v>2.3753099022655655</v>
      </c>
      <c r="H32" s="207">
        <v>1.3500091737612292</v>
      </c>
      <c r="I32" s="207">
        <v>0.95161861021387351</v>
      </c>
      <c r="J32" s="207">
        <v>3.1589349614733577</v>
      </c>
      <c r="K32" s="208">
        <v>13.76912927771688</v>
      </c>
      <c r="L32" s="208">
        <v>86.230870722283171</v>
      </c>
      <c r="M32" s="209">
        <v>1012.2588545012396</v>
      </c>
      <c r="N32" s="63"/>
      <c r="O32" s="63"/>
      <c r="P32" s="149" t="s">
        <v>191</v>
      </c>
      <c r="Q32" s="210">
        <v>5.9137508137801644</v>
      </c>
      <c r="R32" s="211">
        <v>1.9717454919978601</v>
      </c>
      <c r="S32" s="211">
        <v>0.76418194805020956</v>
      </c>
      <c r="T32" s="211">
        <v>1.9487779912273755</v>
      </c>
      <c r="U32" s="211">
        <v>2.6580741602343143</v>
      </c>
      <c r="V32" s="211">
        <v>0.3414593062269744</v>
      </c>
      <c r="W32" s="211">
        <v>6.2988187540480231E-2</v>
      </c>
      <c r="X32" s="211">
        <v>0.98939478325251173</v>
      </c>
      <c r="Y32" s="212">
        <v>10.334938008578161</v>
      </c>
      <c r="Z32" s="212">
        <v>89.665061991421922</v>
      </c>
      <c r="AA32" s="213">
        <v>440.94544276121979</v>
      </c>
    </row>
    <row r="33" spans="2:27" x14ac:dyDescent="0.25">
      <c r="B33" s="149" t="s">
        <v>192</v>
      </c>
      <c r="C33" s="206">
        <v>8.918839678270416</v>
      </c>
      <c r="D33" s="207">
        <v>3.4511790794575328</v>
      </c>
      <c r="E33" s="207">
        <v>2.106739095303003</v>
      </c>
      <c r="F33" s="207">
        <v>1.7674747658961052</v>
      </c>
      <c r="G33" s="207">
        <v>5.0132399857204373</v>
      </c>
      <c r="H33" s="207">
        <v>0.68658464197629765</v>
      </c>
      <c r="I33" s="207">
        <v>0.92678913087825143</v>
      </c>
      <c r="J33" s="207">
        <v>2.212632214606935</v>
      </c>
      <c r="K33" s="208">
        <v>14.461434363542027</v>
      </c>
      <c r="L33" s="208">
        <v>85.53856563645796</v>
      </c>
      <c r="M33" s="209">
        <v>974.43724832145438</v>
      </c>
      <c r="N33" s="63"/>
      <c r="O33" s="63"/>
      <c r="P33" s="149" t="s">
        <v>192</v>
      </c>
      <c r="Q33" s="210">
        <v>8.5819544865394235</v>
      </c>
      <c r="R33" s="211">
        <v>2.9997800382222306</v>
      </c>
      <c r="S33" s="211">
        <v>0.57017536767080945</v>
      </c>
      <c r="T33" s="211">
        <v>2.8701458228939187</v>
      </c>
      <c r="U33" s="211">
        <v>5.5914452516656148</v>
      </c>
      <c r="V33" s="211">
        <v>0.69342409080803269</v>
      </c>
      <c r="W33" s="211">
        <v>1.0149748098208504</v>
      </c>
      <c r="X33" s="211">
        <v>1.0112717623191476</v>
      </c>
      <c r="Y33" s="212">
        <v>14.269201702879801</v>
      </c>
      <c r="Z33" s="212">
        <v>85.730798297120188</v>
      </c>
      <c r="AA33" s="213">
        <v>341.14558821603362</v>
      </c>
    </row>
    <row r="34" spans="2:27" x14ac:dyDescent="0.25">
      <c r="B34" s="149" t="s">
        <v>193</v>
      </c>
      <c r="C34" s="206">
        <v>6.7682613963071452</v>
      </c>
      <c r="D34" s="207">
        <v>1.9041160267155897</v>
      </c>
      <c r="E34" s="207">
        <v>0.54200630985878473</v>
      </c>
      <c r="F34" s="207">
        <v>1.4656088650586754</v>
      </c>
      <c r="G34" s="207">
        <v>2.9049489946322584</v>
      </c>
      <c r="H34" s="207">
        <v>0.71715520424242585</v>
      </c>
      <c r="I34" s="207">
        <v>1.138400967166421</v>
      </c>
      <c r="J34" s="207">
        <v>1.8119020775004016</v>
      </c>
      <c r="K34" s="208">
        <v>12.347974529486223</v>
      </c>
      <c r="L34" s="208">
        <v>87.652025470513749</v>
      </c>
      <c r="M34" s="209">
        <v>1001.3972409360152</v>
      </c>
      <c r="N34" s="63"/>
      <c r="O34" s="63"/>
      <c r="P34" s="149" t="s">
        <v>193</v>
      </c>
      <c r="Q34" s="210">
        <v>6.8592762268830638</v>
      </c>
      <c r="R34" s="211">
        <v>1.3908338169570602</v>
      </c>
      <c r="S34" s="211">
        <v>1.1541176966154887</v>
      </c>
      <c r="T34" s="211">
        <v>1.3124961483730158</v>
      </c>
      <c r="U34" s="211">
        <v>2.7621420864039763</v>
      </c>
      <c r="V34" s="211">
        <v>1.4847334486752608</v>
      </c>
      <c r="W34" s="211">
        <v>0.94426957874952455</v>
      </c>
      <c r="X34" s="211">
        <v>1.5679057830123</v>
      </c>
      <c r="Y34" s="212">
        <v>12.447328097304528</v>
      </c>
      <c r="Z34" s="212">
        <v>87.552671902695479</v>
      </c>
      <c r="AA34" s="213">
        <v>378.76170219002597</v>
      </c>
    </row>
    <row r="35" spans="2:27" x14ac:dyDescent="0.25">
      <c r="B35" s="149" t="s">
        <v>194</v>
      </c>
      <c r="C35" s="206">
        <v>6.4345422355634243</v>
      </c>
      <c r="D35" s="207">
        <v>2.5574002232322015</v>
      </c>
      <c r="E35" s="207">
        <v>1.5997775976349637</v>
      </c>
      <c r="F35" s="207">
        <v>2.2565340207882629</v>
      </c>
      <c r="G35" s="207">
        <v>2.1664532997007226</v>
      </c>
      <c r="H35" s="207">
        <v>1.0221163090299594</v>
      </c>
      <c r="I35" s="207">
        <v>1.5000881288600427</v>
      </c>
      <c r="J35" s="207">
        <v>1.6079266120613398</v>
      </c>
      <c r="K35" s="208">
        <v>9.2423580066070166</v>
      </c>
      <c r="L35" s="208">
        <v>90.757641993393023</v>
      </c>
      <c r="M35" s="209">
        <v>941.2842340579474</v>
      </c>
      <c r="N35" s="63"/>
      <c r="O35" s="63"/>
      <c r="P35" s="149" t="s">
        <v>194</v>
      </c>
      <c r="Q35" s="210">
        <v>8.444577638892163</v>
      </c>
      <c r="R35" s="211">
        <v>3.376806372301965</v>
      </c>
      <c r="S35" s="211">
        <v>0.72269360401523719</v>
      </c>
      <c r="T35" s="211">
        <v>1.476578016894484</v>
      </c>
      <c r="U35" s="211">
        <v>3.1649989544699229</v>
      </c>
      <c r="V35" s="211">
        <v>1.338970702870695</v>
      </c>
      <c r="W35" s="211">
        <v>0.79559925142404575</v>
      </c>
      <c r="X35" s="211">
        <v>1.2321499946765189</v>
      </c>
      <c r="Y35" s="212">
        <v>12.32941926485111</v>
      </c>
      <c r="Z35" s="212">
        <v>87.670580735148903</v>
      </c>
      <c r="AA35" s="213">
        <v>336.46924016929734</v>
      </c>
    </row>
    <row r="36" spans="2:27" x14ac:dyDescent="0.25">
      <c r="B36" s="149" t="s">
        <v>195</v>
      </c>
      <c r="C36" s="206">
        <v>4.2750492313605193</v>
      </c>
      <c r="D36" s="207">
        <v>1.0625129286803268</v>
      </c>
      <c r="E36" s="207">
        <v>0.19562150538663073</v>
      </c>
      <c r="F36" s="207">
        <v>1.1551772134151634</v>
      </c>
      <c r="G36" s="207">
        <v>2.6114844810789428</v>
      </c>
      <c r="H36" s="207">
        <v>0.95562582419966968</v>
      </c>
      <c r="I36" s="207">
        <v>1.0562800119350995</v>
      </c>
      <c r="J36" s="207">
        <v>3.0136598122161908</v>
      </c>
      <c r="K36" s="208">
        <v>8.8774350049609136</v>
      </c>
      <c r="L36" s="208">
        <v>91.122564995039042</v>
      </c>
      <c r="M36" s="209">
        <v>817.5551220061343</v>
      </c>
      <c r="N36" s="63"/>
      <c r="O36" s="63"/>
      <c r="P36" s="149" t="s">
        <v>195</v>
      </c>
      <c r="Q36" s="210">
        <v>5.0914967423835575</v>
      </c>
      <c r="R36" s="211">
        <v>2.0360226198239899</v>
      </c>
      <c r="S36" s="211">
        <v>1.9115886540205409</v>
      </c>
      <c r="T36" s="211">
        <v>2.2748892705980777</v>
      </c>
      <c r="U36" s="211">
        <v>0.61143337776099671</v>
      </c>
      <c r="V36" s="211">
        <v>0.90271273540243357</v>
      </c>
      <c r="W36" s="211">
        <v>0.82263453251542928</v>
      </c>
      <c r="X36" s="211">
        <v>1.7831354503021659</v>
      </c>
      <c r="Y36" s="212">
        <v>8.8876164515703842</v>
      </c>
      <c r="Z36" s="212">
        <v>91.112383548429733</v>
      </c>
      <c r="AA36" s="213">
        <v>338.54184107189059</v>
      </c>
    </row>
    <row r="37" spans="2:27" x14ac:dyDescent="0.25">
      <c r="B37" s="149" t="s">
        <v>196</v>
      </c>
      <c r="C37" s="206">
        <v>7.8772221674338638</v>
      </c>
      <c r="D37" s="207">
        <v>3.256675076919199</v>
      </c>
      <c r="E37" s="207">
        <v>1.6828882697304224</v>
      </c>
      <c r="F37" s="207">
        <v>1.4762197498462011</v>
      </c>
      <c r="G37" s="207">
        <v>2.6045612568216523</v>
      </c>
      <c r="H37" s="207">
        <v>0.8343599208688165</v>
      </c>
      <c r="I37" s="207">
        <v>0.29853240296592964</v>
      </c>
      <c r="J37" s="207">
        <v>1.3195168765431324</v>
      </c>
      <c r="K37" s="208">
        <v>12.914873014300188</v>
      </c>
      <c r="L37" s="208">
        <v>87.085126985699816</v>
      </c>
      <c r="M37" s="209">
        <v>900.10848273504996</v>
      </c>
      <c r="N37" s="63"/>
      <c r="O37" s="63"/>
      <c r="P37" s="149" t="s">
        <v>196</v>
      </c>
      <c r="Q37" s="210">
        <v>8.9142394836820174</v>
      </c>
      <c r="R37" s="211">
        <v>0.44662026711281916</v>
      </c>
      <c r="S37" s="211">
        <v>0.17928447489411217</v>
      </c>
      <c r="T37" s="211">
        <v>1.5829014761258409</v>
      </c>
      <c r="U37" s="211">
        <v>1.3337162196357952</v>
      </c>
      <c r="V37" s="211">
        <v>0.39165778016138897</v>
      </c>
      <c r="W37" s="211">
        <v>0.46298354902048128</v>
      </c>
      <c r="X37" s="211">
        <v>0.86847637854790183</v>
      </c>
      <c r="Y37" s="212">
        <v>11.755978569563641</v>
      </c>
      <c r="Z37" s="212">
        <v>88.244021430436348</v>
      </c>
      <c r="AA37" s="213">
        <v>398.56916479772013</v>
      </c>
    </row>
    <row r="38" spans="2:27" x14ac:dyDescent="0.25">
      <c r="B38" s="148" t="s">
        <v>197</v>
      </c>
      <c r="C38" s="206"/>
      <c r="D38" s="207"/>
      <c r="E38" s="207"/>
      <c r="F38" s="207"/>
      <c r="G38" s="207"/>
      <c r="H38" s="207"/>
      <c r="I38" s="207"/>
      <c r="J38" s="207"/>
      <c r="K38" s="208"/>
      <c r="L38" s="208"/>
      <c r="M38" s="209"/>
      <c r="N38" s="63"/>
      <c r="O38" s="63"/>
      <c r="P38" s="148" t="s">
        <v>197</v>
      </c>
      <c r="Q38" s="210"/>
      <c r="R38" s="211"/>
      <c r="S38" s="211"/>
      <c r="T38" s="211"/>
      <c r="U38" s="211"/>
      <c r="V38" s="211"/>
      <c r="W38" s="211"/>
      <c r="X38" s="211"/>
      <c r="Y38" s="212"/>
      <c r="Z38" s="212"/>
      <c r="AA38" s="213"/>
    </row>
    <row r="39" spans="2:27" x14ac:dyDescent="0.25">
      <c r="B39" s="155" t="s">
        <v>365</v>
      </c>
      <c r="C39" s="206">
        <v>9.4035803327776968</v>
      </c>
      <c r="D39" s="207">
        <v>2.8834654083835938</v>
      </c>
      <c r="E39" s="207">
        <v>0.72012044830987332</v>
      </c>
      <c r="F39" s="207">
        <v>3.0358821890336558</v>
      </c>
      <c r="G39" s="207">
        <v>1.7914186173339097</v>
      </c>
      <c r="H39" s="207">
        <v>0.41234877727384045</v>
      </c>
      <c r="I39" s="207">
        <v>0.58142690950740494</v>
      </c>
      <c r="J39" s="207">
        <v>1.087606574630676</v>
      </c>
      <c r="K39" s="208">
        <v>12.962322106463761</v>
      </c>
      <c r="L39" s="208">
        <v>87.037677893536241</v>
      </c>
      <c r="M39" s="209">
        <v>261.30066705909945</v>
      </c>
      <c r="N39" s="63"/>
      <c r="O39" s="63"/>
      <c r="P39" s="155" t="s">
        <v>365</v>
      </c>
      <c r="Q39" s="210">
        <v>3.7031080366546583</v>
      </c>
      <c r="R39" s="211">
        <v>0</v>
      </c>
      <c r="S39" s="211">
        <v>0</v>
      </c>
      <c r="T39" s="211">
        <v>2.5443792260037812</v>
      </c>
      <c r="U39" s="211">
        <v>0</v>
      </c>
      <c r="V39" s="211">
        <v>2.7911483778388875</v>
      </c>
      <c r="W39" s="211">
        <v>6.1979800954632376</v>
      </c>
      <c r="X39" s="211">
        <v>0</v>
      </c>
      <c r="Y39" s="212">
        <v>15.236615735960566</v>
      </c>
      <c r="Z39" s="212">
        <v>84.763384264039431</v>
      </c>
      <c r="AA39" s="213">
        <v>50.437323186073591</v>
      </c>
    </row>
    <row r="40" spans="2:27" x14ac:dyDescent="0.25">
      <c r="B40" s="155" t="s">
        <v>366</v>
      </c>
      <c r="C40" s="206">
        <v>4.5221314286242364</v>
      </c>
      <c r="D40" s="207">
        <v>0.84668764714391176</v>
      </c>
      <c r="E40" s="207">
        <v>0.85910618356821744</v>
      </c>
      <c r="F40" s="207">
        <v>1.8232050262433204</v>
      </c>
      <c r="G40" s="207">
        <v>2.0310207791951291</v>
      </c>
      <c r="H40" s="207">
        <v>1.3630842808402777</v>
      </c>
      <c r="I40" s="207">
        <v>0.4383393965032375</v>
      </c>
      <c r="J40" s="207">
        <v>0.95337930815593652</v>
      </c>
      <c r="K40" s="208">
        <v>8.5920302014735608</v>
      </c>
      <c r="L40" s="208">
        <v>91.407969798526466</v>
      </c>
      <c r="M40" s="209">
        <v>942.22909001456776</v>
      </c>
      <c r="N40" s="63"/>
      <c r="O40" s="63"/>
      <c r="P40" s="155" t="s">
        <v>366</v>
      </c>
      <c r="Q40" s="210">
        <v>3.8088743952070216</v>
      </c>
      <c r="R40" s="211">
        <v>1.1500276754258485</v>
      </c>
      <c r="S40" s="211">
        <v>0.23065783368356788</v>
      </c>
      <c r="T40" s="211">
        <v>0.80124093057392975</v>
      </c>
      <c r="U40" s="211">
        <v>0.75350835966048169</v>
      </c>
      <c r="V40" s="211">
        <v>0.80276072098894846</v>
      </c>
      <c r="W40" s="211">
        <v>0.516895808229339</v>
      </c>
      <c r="X40" s="211">
        <v>0.77507181681063686</v>
      </c>
      <c r="Y40" s="212">
        <v>6.5541293661576274</v>
      </c>
      <c r="Z40" s="212">
        <v>93.445870633842418</v>
      </c>
      <c r="AA40" s="213">
        <v>509.41004417389081</v>
      </c>
    </row>
    <row r="41" spans="2:27" x14ac:dyDescent="0.25">
      <c r="B41" s="155" t="s">
        <v>367</v>
      </c>
      <c r="C41" s="206">
        <v>6.0220378096354432</v>
      </c>
      <c r="D41" s="207">
        <v>1.8338362826506773</v>
      </c>
      <c r="E41" s="207">
        <v>0.91279290505685229</v>
      </c>
      <c r="F41" s="207">
        <v>1.8504372628274723</v>
      </c>
      <c r="G41" s="207">
        <v>2.4437359507161562</v>
      </c>
      <c r="H41" s="207">
        <v>0.81650822243416599</v>
      </c>
      <c r="I41" s="207">
        <v>1.2542760302360123</v>
      </c>
      <c r="J41" s="207">
        <v>2.1075787101163552</v>
      </c>
      <c r="K41" s="208">
        <v>10.825510621309549</v>
      </c>
      <c r="L41" s="208">
        <v>89.174489378690552</v>
      </c>
      <c r="M41" s="209">
        <v>2986.6420951540385</v>
      </c>
      <c r="N41" s="63"/>
      <c r="O41" s="63"/>
      <c r="P41" s="155" t="s">
        <v>367</v>
      </c>
      <c r="Q41" s="210">
        <v>6.6617321796623949</v>
      </c>
      <c r="R41" s="211">
        <v>0.59803127188835126</v>
      </c>
      <c r="S41" s="211">
        <v>0.18185660067538426</v>
      </c>
      <c r="T41" s="211">
        <v>1.1789993931119864</v>
      </c>
      <c r="U41" s="211">
        <v>1.9909871102265764</v>
      </c>
      <c r="V41" s="211">
        <v>0.77056697340888103</v>
      </c>
      <c r="W41" s="211">
        <v>0.20337251229658246</v>
      </c>
      <c r="X41" s="211">
        <v>0.87374188062420854</v>
      </c>
      <c r="Y41" s="212">
        <v>10.175889744970313</v>
      </c>
      <c r="Z41" s="212">
        <v>89.824110255029609</v>
      </c>
      <c r="AA41" s="213">
        <v>1349.317787850046</v>
      </c>
    </row>
    <row r="42" spans="2:27" x14ac:dyDescent="0.25">
      <c r="B42" s="155" t="s">
        <v>368</v>
      </c>
      <c r="C42" s="206">
        <v>7.4998093145455034</v>
      </c>
      <c r="D42" s="207">
        <v>2.4682733755711577</v>
      </c>
      <c r="E42" s="207">
        <v>1.3298891590754751</v>
      </c>
      <c r="F42" s="207">
        <v>1.4994580634687613</v>
      </c>
      <c r="G42" s="207">
        <v>3.7144852853751789</v>
      </c>
      <c r="H42" s="207">
        <v>0.85379056413444787</v>
      </c>
      <c r="I42" s="207">
        <v>1.276802580256603</v>
      </c>
      <c r="J42" s="207">
        <v>2.5440614668483108</v>
      </c>
      <c r="K42" s="208">
        <v>13.49059453436697</v>
      </c>
      <c r="L42" s="208">
        <v>86.509405465633208</v>
      </c>
      <c r="M42" s="209">
        <v>1819.2853060607156</v>
      </c>
      <c r="N42" s="63"/>
      <c r="O42" s="63"/>
      <c r="P42" s="155" t="s">
        <v>368</v>
      </c>
      <c r="Q42" s="210">
        <v>9.3674635625033904</v>
      </c>
      <c r="R42" s="211">
        <v>2.345197590998263</v>
      </c>
      <c r="S42" s="211">
        <v>1.6429667211946746</v>
      </c>
      <c r="T42" s="211">
        <v>1.6874447008241198</v>
      </c>
      <c r="U42" s="211">
        <v>4.581923601317583</v>
      </c>
      <c r="V42" s="211">
        <v>0.51028431403897812</v>
      </c>
      <c r="W42" s="211">
        <v>1.4330014876993802</v>
      </c>
      <c r="X42" s="211">
        <v>1.8736154505328573</v>
      </c>
      <c r="Y42" s="212">
        <v>13.397795269682417</v>
      </c>
      <c r="Z42" s="212">
        <v>86.602204730317638</v>
      </c>
      <c r="AA42" s="213">
        <v>666.45705039461154</v>
      </c>
    </row>
    <row r="43" spans="2:27" x14ac:dyDescent="0.25">
      <c r="B43" s="155" t="s">
        <v>369</v>
      </c>
      <c r="C43" s="206">
        <v>12.617551410072274</v>
      </c>
      <c r="D43" s="207">
        <v>5.160067356033891</v>
      </c>
      <c r="E43" s="207">
        <v>2.7623664042735419</v>
      </c>
      <c r="F43" s="207">
        <v>1.7971429455080412</v>
      </c>
      <c r="G43" s="207">
        <v>5.1989479804290122</v>
      </c>
      <c r="H43" s="207">
        <v>0.51409062071561062</v>
      </c>
      <c r="I43" s="207">
        <v>0.58636451938356682</v>
      </c>
      <c r="J43" s="207">
        <v>3.6828607445513426</v>
      </c>
      <c r="K43" s="208">
        <v>18.988513161662855</v>
      </c>
      <c r="L43" s="208">
        <v>81.011486838337206</v>
      </c>
      <c r="M43" s="209">
        <v>971.95754554781479</v>
      </c>
      <c r="N43" s="63"/>
      <c r="O43" s="63"/>
      <c r="P43" s="155" t="s">
        <v>369</v>
      </c>
      <c r="Q43" s="210">
        <v>7.9448397477836368</v>
      </c>
      <c r="R43" s="211">
        <v>6.2676408767623295</v>
      </c>
      <c r="S43" s="211">
        <v>2.3878004853974457</v>
      </c>
      <c r="T43" s="211">
        <v>6.9614074160828894</v>
      </c>
      <c r="U43" s="211">
        <v>3.8821856299700492</v>
      </c>
      <c r="V43" s="211">
        <v>0</v>
      </c>
      <c r="W43" s="211">
        <v>0.89226039787938494</v>
      </c>
      <c r="X43" s="211">
        <v>2.0037501220043312</v>
      </c>
      <c r="Y43" s="212">
        <v>16.368028709776745</v>
      </c>
      <c r="Z43" s="212">
        <v>83.631971290223305</v>
      </c>
      <c r="AA43" s="213">
        <v>235.97764036480129</v>
      </c>
    </row>
    <row r="44" spans="2:27" x14ac:dyDescent="0.25">
      <c r="B44" s="215" t="s">
        <v>370</v>
      </c>
      <c r="C44" s="206">
        <v>33.983883951344545</v>
      </c>
      <c r="D44" s="207">
        <v>23.049197964687551</v>
      </c>
      <c r="E44" s="207">
        <v>21.738844061233799</v>
      </c>
      <c r="F44" s="207">
        <v>23.049197964687551</v>
      </c>
      <c r="G44" s="207">
        <v>21.738844061233799</v>
      </c>
      <c r="H44" s="207">
        <v>20.965058055890673</v>
      </c>
      <c r="I44" s="207">
        <v>29.745251707932987</v>
      </c>
      <c r="J44" s="207">
        <v>20.965058055890673</v>
      </c>
      <c r="K44" s="208">
        <v>33.983883951344545</v>
      </c>
      <c r="L44" s="208">
        <v>66.016116048655448</v>
      </c>
      <c r="M44" s="209">
        <v>18.152922894609166</v>
      </c>
      <c r="N44" s="63"/>
      <c r="O44" s="63"/>
      <c r="P44" s="155" t="s">
        <v>370</v>
      </c>
      <c r="Q44" s="210">
        <v>0</v>
      </c>
      <c r="R44" s="211">
        <v>0</v>
      </c>
      <c r="S44" s="211">
        <v>0</v>
      </c>
      <c r="T44" s="211">
        <v>0</v>
      </c>
      <c r="U44" s="211">
        <v>0</v>
      </c>
      <c r="V44" s="211">
        <v>0</v>
      </c>
      <c r="W44" s="211">
        <v>0</v>
      </c>
      <c r="X44" s="211">
        <v>0</v>
      </c>
      <c r="Y44" s="212">
        <v>0</v>
      </c>
      <c r="Z44" s="212">
        <v>100</v>
      </c>
      <c r="AA44" s="213">
        <v>16.400154030574171</v>
      </c>
    </row>
    <row r="45" spans="2:27" x14ac:dyDescent="0.25">
      <c r="B45" s="142" t="s">
        <v>204</v>
      </c>
      <c r="C45" s="206"/>
      <c r="D45" s="207"/>
      <c r="E45" s="207"/>
      <c r="F45" s="207"/>
      <c r="G45" s="207"/>
      <c r="H45" s="207"/>
      <c r="I45" s="207"/>
      <c r="J45" s="207"/>
      <c r="K45" s="208"/>
      <c r="L45" s="208"/>
      <c r="M45" s="209"/>
      <c r="N45" s="63"/>
      <c r="O45" s="63"/>
      <c r="P45" s="142" t="s">
        <v>204</v>
      </c>
      <c r="Q45" s="210"/>
      <c r="R45" s="211"/>
      <c r="S45" s="211"/>
      <c r="T45" s="211"/>
      <c r="U45" s="211"/>
      <c r="V45" s="211"/>
      <c r="W45" s="211"/>
      <c r="X45" s="211"/>
      <c r="Y45" s="212"/>
      <c r="Z45" s="212"/>
      <c r="AA45" s="213"/>
    </row>
    <row r="46" spans="2:27" x14ac:dyDescent="0.25">
      <c r="B46" s="149" t="s">
        <v>205</v>
      </c>
      <c r="C46" s="206">
        <v>6.5711006208578224</v>
      </c>
      <c r="D46" s="207">
        <v>6.0451469603595474</v>
      </c>
      <c r="E46" s="207">
        <v>2.7339842061692532</v>
      </c>
      <c r="F46" s="207">
        <v>3.6558012360062557</v>
      </c>
      <c r="G46" s="207">
        <v>3.4006336548373466</v>
      </c>
      <c r="H46" s="207">
        <v>4.0150399787215214</v>
      </c>
      <c r="I46" s="207">
        <v>1.0419919308967436</v>
      </c>
      <c r="J46" s="207">
        <v>6.1244096522772224</v>
      </c>
      <c r="K46" s="208">
        <v>20.776224861285975</v>
      </c>
      <c r="L46" s="208">
        <v>79.223775138714061</v>
      </c>
      <c r="M46" s="209">
        <v>302.67440891126688</v>
      </c>
      <c r="N46" s="63"/>
      <c r="O46" s="63"/>
      <c r="P46" s="149" t="s">
        <v>205</v>
      </c>
      <c r="Q46" s="210">
        <v>8.5393383244500214</v>
      </c>
      <c r="R46" s="211">
        <v>0.33424665810425741</v>
      </c>
      <c r="S46" s="211">
        <v>0.49910719546709209</v>
      </c>
      <c r="T46" s="211">
        <v>2.8247456242495521</v>
      </c>
      <c r="U46" s="211">
        <v>0</v>
      </c>
      <c r="V46" s="211">
        <v>2.5656662537609258</v>
      </c>
      <c r="W46" s="211">
        <v>0</v>
      </c>
      <c r="X46" s="211">
        <v>0.93732707738045273</v>
      </c>
      <c r="Y46" s="212">
        <v>12.81824016442501</v>
      </c>
      <c r="Z46" s="212">
        <v>87.181759835574923</v>
      </c>
      <c r="AA46" s="213">
        <v>137.7490326670524</v>
      </c>
    </row>
    <row r="47" spans="2:27" x14ac:dyDescent="0.25">
      <c r="B47" s="149" t="s">
        <v>206</v>
      </c>
      <c r="C47" s="206">
        <v>7.2845903390584201</v>
      </c>
      <c r="D47" s="207">
        <v>2.4251442626038076</v>
      </c>
      <c r="E47" s="207">
        <v>1.2659846333395663</v>
      </c>
      <c r="F47" s="207">
        <v>1.5015396224237489</v>
      </c>
      <c r="G47" s="207">
        <v>3.1387744267286144</v>
      </c>
      <c r="H47" s="207">
        <v>0.69299420939456469</v>
      </c>
      <c r="I47" s="207">
        <v>1.0908196106538937</v>
      </c>
      <c r="J47" s="207">
        <v>2.093142090067289</v>
      </c>
      <c r="K47" s="208">
        <v>12.0478731036632</v>
      </c>
      <c r="L47" s="208">
        <v>87.952126896336708</v>
      </c>
      <c r="M47" s="209">
        <v>5884.5462960407431</v>
      </c>
      <c r="N47" s="63"/>
      <c r="O47" s="63"/>
      <c r="P47" s="149" t="s">
        <v>206</v>
      </c>
      <c r="Q47" s="210">
        <v>6.7371216811092403</v>
      </c>
      <c r="R47" s="211">
        <v>1.8845686187369426</v>
      </c>
      <c r="S47" s="211">
        <v>0.80154343225953639</v>
      </c>
      <c r="T47" s="211">
        <v>1.7227454203764845</v>
      </c>
      <c r="U47" s="211">
        <v>2.6798400188608551</v>
      </c>
      <c r="V47" s="211">
        <v>0.64941104447455111</v>
      </c>
      <c r="W47" s="211">
        <v>0.66323083298436813</v>
      </c>
      <c r="X47" s="211">
        <v>1.1688150952289584</v>
      </c>
      <c r="Y47" s="212">
        <v>10.934373086615285</v>
      </c>
      <c r="Z47" s="212">
        <v>89.065626913384705</v>
      </c>
      <c r="AA47" s="213">
        <v>2322.5610829880229</v>
      </c>
    </row>
    <row r="48" spans="2:27" x14ac:dyDescent="0.25">
      <c r="B48" s="148" t="s">
        <v>207</v>
      </c>
      <c r="C48" s="206"/>
      <c r="D48" s="207"/>
      <c r="E48" s="207"/>
      <c r="F48" s="207"/>
      <c r="G48" s="207"/>
      <c r="H48" s="207"/>
      <c r="I48" s="207"/>
      <c r="J48" s="207"/>
      <c r="K48" s="208"/>
      <c r="L48" s="208"/>
      <c r="M48" s="209"/>
      <c r="N48" s="63"/>
      <c r="O48" s="63"/>
      <c r="P48" s="148" t="s">
        <v>207</v>
      </c>
      <c r="Q48" s="210"/>
      <c r="R48" s="211"/>
      <c r="S48" s="211"/>
      <c r="T48" s="211"/>
      <c r="U48" s="211"/>
      <c r="V48" s="211"/>
      <c r="W48" s="211"/>
      <c r="X48" s="211"/>
      <c r="Y48" s="212"/>
      <c r="Z48" s="212"/>
      <c r="AA48" s="213"/>
    </row>
    <row r="49" spans="2:27" x14ac:dyDescent="0.25">
      <c r="B49" s="147" t="s">
        <v>208</v>
      </c>
      <c r="C49" s="206">
        <v>3.6452296442423857</v>
      </c>
      <c r="D49" s="207">
        <v>1.9351801851961636</v>
      </c>
      <c r="E49" s="207">
        <v>0.36949595261999152</v>
      </c>
      <c r="F49" s="207">
        <v>1.5669893182520116</v>
      </c>
      <c r="G49" s="207">
        <v>3.4227935483929808</v>
      </c>
      <c r="H49" s="207">
        <v>0.94725934649994259</v>
      </c>
      <c r="I49" s="207">
        <v>0</v>
      </c>
      <c r="J49" s="207">
        <v>2.3095581473915461</v>
      </c>
      <c r="K49" s="208">
        <v>8.1729912638128468</v>
      </c>
      <c r="L49" s="208">
        <v>91.827008736187153</v>
      </c>
      <c r="M49" s="209">
        <v>278.32928413546813</v>
      </c>
      <c r="N49" s="63"/>
      <c r="O49" s="63"/>
      <c r="P49" s="147" t="s">
        <v>208</v>
      </c>
      <c r="Q49" s="210">
        <v>1.9466018777150491</v>
      </c>
      <c r="R49" s="211">
        <v>0.62418850472966381</v>
      </c>
      <c r="S49" s="211">
        <v>0.4287210607996163</v>
      </c>
      <c r="T49" s="211">
        <v>1.7905590459431029</v>
      </c>
      <c r="U49" s="211">
        <v>0.60999802085354493</v>
      </c>
      <c r="V49" s="211">
        <v>0</v>
      </c>
      <c r="W49" s="211">
        <v>0.6224078640655516</v>
      </c>
      <c r="X49" s="211">
        <v>1.8360798377488798</v>
      </c>
      <c r="Y49" s="212">
        <v>7.0643710176184822</v>
      </c>
      <c r="Z49" s="212">
        <v>92.935628982381488</v>
      </c>
      <c r="AA49" s="213">
        <v>101.26628775571534</v>
      </c>
    </row>
    <row r="50" spans="2:27" x14ac:dyDescent="0.25">
      <c r="B50" s="155" t="s">
        <v>209</v>
      </c>
      <c r="C50" s="206">
        <v>8.6640380110109394</v>
      </c>
      <c r="D50" s="207">
        <v>1.9810416073031207</v>
      </c>
      <c r="E50" s="207">
        <v>0.96343387008241765</v>
      </c>
      <c r="F50" s="207">
        <v>2.8466152964060369</v>
      </c>
      <c r="G50" s="207">
        <v>3.2518458587949359</v>
      </c>
      <c r="H50" s="207">
        <v>0.74909101771794306</v>
      </c>
      <c r="I50" s="207">
        <v>1.3368231529657091</v>
      </c>
      <c r="J50" s="207">
        <v>1.7016242949296578</v>
      </c>
      <c r="K50" s="208">
        <v>13.713333890865387</v>
      </c>
      <c r="L50" s="208">
        <v>86.286666109134472</v>
      </c>
      <c r="M50" s="209">
        <v>1633.4656309884449</v>
      </c>
      <c r="N50" s="63"/>
      <c r="O50" s="63"/>
      <c r="P50" s="155" t="s">
        <v>209</v>
      </c>
      <c r="Q50" s="210">
        <v>9.6767177103664199</v>
      </c>
      <c r="R50" s="211">
        <v>1.6820020715133375</v>
      </c>
      <c r="S50" s="211">
        <v>0.80408526217994714</v>
      </c>
      <c r="T50" s="211">
        <v>0.62154216303116205</v>
      </c>
      <c r="U50" s="211">
        <v>3.7218100301459369</v>
      </c>
      <c r="V50" s="211">
        <v>0.87306906717314514</v>
      </c>
      <c r="W50" s="211">
        <v>0.23778393046886895</v>
      </c>
      <c r="X50" s="211">
        <v>1.1108710114284812</v>
      </c>
      <c r="Y50" s="212">
        <v>13.722079879147453</v>
      </c>
      <c r="Z50" s="212">
        <v>86.277920120852627</v>
      </c>
      <c r="AA50" s="213">
        <v>599.28938126536093</v>
      </c>
    </row>
    <row r="51" spans="2:27" x14ac:dyDescent="0.25">
      <c r="B51" s="155" t="s">
        <v>210</v>
      </c>
      <c r="C51" s="206">
        <v>8.4589405607529677</v>
      </c>
      <c r="D51" s="207">
        <v>2.9048045792206425</v>
      </c>
      <c r="E51" s="207">
        <v>1.5910579496741672</v>
      </c>
      <c r="F51" s="207">
        <v>1.3502825668122929</v>
      </c>
      <c r="G51" s="207">
        <v>3.620229443813836</v>
      </c>
      <c r="H51" s="207">
        <v>0.65167349599281077</v>
      </c>
      <c r="I51" s="207">
        <v>0.38730109808387697</v>
      </c>
      <c r="J51" s="207">
        <v>2.5355122516612254</v>
      </c>
      <c r="K51" s="208">
        <v>13.753793606351376</v>
      </c>
      <c r="L51" s="208">
        <v>86.246206393648734</v>
      </c>
      <c r="M51" s="209">
        <v>1174.2312761512728</v>
      </c>
      <c r="N51" s="63"/>
      <c r="O51" s="63"/>
      <c r="P51" s="155" t="s">
        <v>210</v>
      </c>
      <c r="Q51" s="210">
        <v>8.8861715734340905</v>
      </c>
      <c r="R51" s="211">
        <v>1.5663799824412667</v>
      </c>
      <c r="S51" s="211">
        <v>1.4927593316371026</v>
      </c>
      <c r="T51" s="211">
        <v>2.1319791285694554</v>
      </c>
      <c r="U51" s="211">
        <v>2.308153193650611</v>
      </c>
      <c r="V51" s="211">
        <v>0.45739229647616486</v>
      </c>
      <c r="W51" s="211">
        <v>1.3556696858812101</v>
      </c>
      <c r="X51" s="211">
        <v>1.7889951698181679</v>
      </c>
      <c r="Y51" s="212">
        <v>12.656474359643491</v>
      </c>
      <c r="Z51" s="212">
        <v>87.343525640356432</v>
      </c>
      <c r="AA51" s="213">
        <v>472.02901492467657</v>
      </c>
    </row>
    <row r="52" spans="2:27" x14ac:dyDescent="0.25">
      <c r="B52" s="155" t="s">
        <v>211</v>
      </c>
      <c r="C52" s="206">
        <v>6.3988991054723172</v>
      </c>
      <c r="D52" s="207">
        <v>2.7643116414124509</v>
      </c>
      <c r="E52" s="207">
        <v>1.211874852059893</v>
      </c>
      <c r="F52" s="207">
        <v>0.91602333051957652</v>
      </c>
      <c r="G52" s="207">
        <v>3.1947347643899384</v>
      </c>
      <c r="H52" s="207">
        <v>1.3911517965269273</v>
      </c>
      <c r="I52" s="207">
        <v>0.99882642211068196</v>
      </c>
      <c r="J52" s="207">
        <v>1.9018717461954602</v>
      </c>
      <c r="K52" s="208">
        <v>11.019007704459082</v>
      </c>
      <c r="L52" s="208">
        <v>88.980992295540929</v>
      </c>
      <c r="M52" s="209">
        <v>1978.2217116507436</v>
      </c>
      <c r="N52" s="63"/>
      <c r="O52" s="63"/>
      <c r="P52" s="155" t="s">
        <v>211</v>
      </c>
      <c r="Q52" s="210">
        <v>5.876170978147246</v>
      </c>
      <c r="R52" s="211">
        <v>2.2634885050089033</v>
      </c>
      <c r="S52" s="211">
        <v>0.49487671989346865</v>
      </c>
      <c r="T52" s="211">
        <v>1.9026734479627256</v>
      </c>
      <c r="U52" s="211">
        <v>1.8556663130088724</v>
      </c>
      <c r="V52" s="211">
        <v>0.71823427193778833</v>
      </c>
      <c r="W52" s="211">
        <v>0.55482659817509705</v>
      </c>
      <c r="X52" s="211">
        <v>0.89350102423305766</v>
      </c>
      <c r="Y52" s="212">
        <v>10.041760511158316</v>
      </c>
      <c r="Z52" s="212">
        <v>89.958239488841613</v>
      </c>
      <c r="AA52" s="213">
        <v>868.00208096870506</v>
      </c>
    </row>
    <row r="53" spans="2:27" x14ac:dyDescent="0.25">
      <c r="B53" s="155" t="s">
        <v>212</v>
      </c>
      <c r="C53" s="206">
        <v>4.0953409495192821</v>
      </c>
      <c r="D53" s="207">
        <v>1.675043483740404</v>
      </c>
      <c r="E53" s="207">
        <v>7.2242900140574384E-2</v>
      </c>
      <c r="F53" s="207">
        <v>0.81712702624315492</v>
      </c>
      <c r="G53" s="207">
        <v>1.8309298041340838</v>
      </c>
      <c r="H53" s="207">
        <v>9.9914256269172899E-2</v>
      </c>
      <c r="I53" s="207">
        <v>0.50823399452013984</v>
      </c>
      <c r="J53" s="207">
        <v>2.8064577285858441</v>
      </c>
      <c r="K53" s="208">
        <v>8.653880880350048</v>
      </c>
      <c r="L53" s="208">
        <v>91.346119119649941</v>
      </c>
      <c r="M53" s="209">
        <v>921.12979916727829</v>
      </c>
      <c r="N53" s="63"/>
      <c r="O53" s="63"/>
      <c r="P53" s="155" t="s">
        <v>212</v>
      </c>
      <c r="Q53" s="210">
        <v>3.1863987305421477</v>
      </c>
      <c r="R53" s="211">
        <v>0</v>
      </c>
      <c r="S53" s="211">
        <v>6.1596563431624014E-2</v>
      </c>
      <c r="T53" s="211">
        <v>1.8790326353143616</v>
      </c>
      <c r="U53" s="211">
        <v>1.7458998644757739</v>
      </c>
      <c r="V53" s="211">
        <v>0.87003702956474815</v>
      </c>
      <c r="W53" s="211">
        <v>0.55860562722960483</v>
      </c>
      <c r="X53" s="211">
        <v>0.69449977982325695</v>
      </c>
      <c r="Y53" s="212">
        <v>6.4318439130873131</v>
      </c>
      <c r="Z53" s="212">
        <v>93.568156086912694</v>
      </c>
      <c r="AA53" s="213">
        <v>408.9552197794132</v>
      </c>
    </row>
    <row r="54" spans="2:27" x14ac:dyDescent="0.25">
      <c r="B54" s="155" t="s">
        <v>213</v>
      </c>
      <c r="C54" s="206">
        <v>6.605689191280927</v>
      </c>
      <c r="D54" s="207">
        <v>2.030958984864272</v>
      </c>
      <c r="E54" s="207">
        <v>2.6299640223355905</v>
      </c>
      <c r="F54" s="207">
        <v>3.0431535815041562</v>
      </c>
      <c r="G54" s="207">
        <v>2.4244654497870464</v>
      </c>
      <c r="H54" s="207">
        <v>0.94066275803540478</v>
      </c>
      <c r="I54" s="207">
        <v>0.83677161707583414</v>
      </c>
      <c r="J54" s="207">
        <v>3.2873975675878766</v>
      </c>
      <c r="K54" s="208">
        <v>13.61952891152357</v>
      </c>
      <c r="L54" s="208">
        <v>86.380471088476497</v>
      </c>
      <c r="M54" s="209">
        <v>836.79814446736395</v>
      </c>
      <c r="N54" s="63"/>
      <c r="O54" s="63"/>
      <c r="P54" s="155" t="s">
        <v>213</v>
      </c>
      <c r="Q54" s="210">
        <v>5.8495357091537183</v>
      </c>
      <c r="R54" s="211">
        <v>2.1021144818578579</v>
      </c>
      <c r="S54" s="211">
        <v>1.0731170902753218</v>
      </c>
      <c r="T54" s="211">
        <v>2.8309437313161672</v>
      </c>
      <c r="U54" s="211">
        <v>3.8569428517033324</v>
      </c>
      <c r="V54" s="211">
        <v>0.67315001432323796</v>
      </c>
      <c r="W54" s="211">
        <v>0.61792493894149836</v>
      </c>
      <c r="X54" s="211">
        <v>1.7200579750066982</v>
      </c>
      <c r="Y54" s="212">
        <v>10.634934417792406</v>
      </c>
      <c r="Z54" s="212">
        <v>89.365065582207649</v>
      </c>
      <c r="AA54" s="213">
        <v>313.71349903084138</v>
      </c>
    </row>
    <row r="55" spans="2:27" x14ac:dyDescent="0.25">
      <c r="B55" s="155" t="s">
        <v>214</v>
      </c>
      <c r="C55" s="206">
        <v>23.510085929166909</v>
      </c>
      <c r="D55" s="207">
        <v>5.9538183458120288</v>
      </c>
      <c r="E55" s="207">
        <v>5.7122366619219624</v>
      </c>
      <c r="F55" s="207">
        <v>6.4717418430035059</v>
      </c>
      <c r="G55" s="207">
        <v>7.5268681831941908</v>
      </c>
      <c r="H55" s="207">
        <v>2.1454042684743775</v>
      </c>
      <c r="I55" s="207">
        <v>11.055053090959236</v>
      </c>
      <c r="J55" s="207">
        <v>3.1999683797837548</v>
      </c>
      <c r="K55" s="208">
        <v>30.6635652615361</v>
      </c>
      <c r="L55" s="208">
        <v>69.336434738463865</v>
      </c>
      <c r="M55" s="209">
        <v>177.39178017028038</v>
      </c>
      <c r="N55" s="63"/>
      <c r="O55" s="63"/>
      <c r="P55" s="155" t="s">
        <v>214</v>
      </c>
      <c r="Q55" s="210">
        <v>12.420397933495344</v>
      </c>
      <c r="R55" s="211">
        <v>0</v>
      </c>
      <c r="S55" s="211">
        <v>0</v>
      </c>
      <c r="T55" s="211">
        <v>0.40852491398909468</v>
      </c>
      <c r="U55" s="211">
        <v>1.9100069750599404</v>
      </c>
      <c r="V55" s="211">
        <v>0</v>
      </c>
      <c r="W55" s="211">
        <v>4.1175775958152396</v>
      </c>
      <c r="X55" s="211">
        <v>0</v>
      </c>
      <c r="Y55" s="212">
        <v>15.95897673723363</v>
      </c>
      <c r="Z55" s="212">
        <v>84.041023262766373</v>
      </c>
      <c r="AA55" s="213">
        <v>64.744516275289527</v>
      </c>
    </row>
    <row r="56" spans="2:27" x14ac:dyDescent="0.25">
      <c r="B56" s="142" t="s">
        <v>215</v>
      </c>
      <c r="C56" s="206"/>
      <c r="D56" s="207"/>
      <c r="E56" s="207"/>
      <c r="F56" s="207"/>
      <c r="G56" s="207"/>
      <c r="H56" s="207"/>
      <c r="I56" s="207"/>
      <c r="J56" s="207"/>
      <c r="K56" s="208"/>
      <c r="L56" s="208"/>
      <c r="M56" s="209"/>
      <c r="N56" s="63"/>
      <c r="O56" s="63"/>
      <c r="P56" s="142" t="s">
        <v>215</v>
      </c>
      <c r="Q56" s="210"/>
      <c r="R56" s="211"/>
      <c r="S56" s="211"/>
      <c r="T56" s="211"/>
      <c r="U56" s="211"/>
      <c r="V56" s="211"/>
      <c r="W56" s="211"/>
      <c r="X56" s="211"/>
      <c r="Y56" s="212"/>
      <c r="Z56" s="212"/>
      <c r="AA56" s="213"/>
    </row>
    <row r="57" spans="2:27" x14ac:dyDescent="0.25">
      <c r="B57" s="149" t="s">
        <v>216</v>
      </c>
      <c r="C57" s="206">
        <v>6.4951147805262783</v>
      </c>
      <c r="D57" s="207">
        <v>1.6107331015927495</v>
      </c>
      <c r="E57" s="207">
        <v>1.0213502201213536</v>
      </c>
      <c r="F57" s="207">
        <v>1.7838416496835534</v>
      </c>
      <c r="G57" s="207">
        <v>2.9485288744142117</v>
      </c>
      <c r="H57" s="207">
        <v>0.57568259383159393</v>
      </c>
      <c r="I57" s="207">
        <v>1.13096933913134</v>
      </c>
      <c r="J57" s="207">
        <v>1.5820598266254986</v>
      </c>
      <c r="K57" s="208">
        <v>10.784568396528595</v>
      </c>
      <c r="L57" s="208">
        <v>89.215431603471202</v>
      </c>
      <c r="M57" s="209">
        <v>1295.2936748268075</v>
      </c>
      <c r="N57" s="63"/>
      <c r="O57" s="63"/>
      <c r="P57" s="149" t="s">
        <v>216</v>
      </c>
      <c r="Q57" s="210">
        <v>3.6984336068906702</v>
      </c>
      <c r="R57" s="211">
        <v>0.22846608076981656</v>
      </c>
      <c r="S57" s="211">
        <v>6.7041578344594149E-2</v>
      </c>
      <c r="T57" s="211">
        <v>0</v>
      </c>
      <c r="U57" s="211">
        <v>1.241764788810062</v>
      </c>
      <c r="V57" s="211">
        <v>0.8436462336039513</v>
      </c>
      <c r="W57" s="211">
        <v>1.0042044744605592</v>
      </c>
      <c r="X57" s="211">
        <v>1.5007495251374341</v>
      </c>
      <c r="Y57" s="212">
        <v>8.0409369127212251</v>
      </c>
      <c r="Z57" s="212">
        <v>91.959063087278679</v>
      </c>
      <c r="AA57" s="213">
        <v>448.52947239428516</v>
      </c>
    </row>
    <row r="58" spans="2:27" x14ac:dyDescent="0.25">
      <c r="B58" s="149" t="s">
        <v>217</v>
      </c>
      <c r="C58" s="206">
        <v>9.0434450833928093</v>
      </c>
      <c r="D58" s="207">
        <v>2.4584322849748199</v>
      </c>
      <c r="E58" s="207">
        <v>0.75313054454699813</v>
      </c>
      <c r="F58" s="207">
        <v>2.1929395768227491</v>
      </c>
      <c r="G58" s="207">
        <v>3.1920982197794641</v>
      </c>
      <c r="H58" s="207">
        <v>1.5039745422817974</v>
      </c>
      <c r="I58" s="207">
        <v>0.73281499477130774</v>
      </c>
      <c r="J58" s="207">
        <v>2.7468413622769972</v>
      </c>
      <c r="K58" s="208">
        <v>14.613549031291926</v>
      </c>
      <c r="L58" s="208">
        <v>85.386450968708004</v>
      </c>
      <c r="M58" s="209">
        <v>1408.6792256193969</v>
      </c>
      <c r="N58" s="63"/>
      <c r="O58" s="63"/>
      <c r="P58" s="149" t="s">
        <v>217</v>
      </c>
      <c r="Q58" s="210">
        <v>6.4775713148049512</v>
      </c>
      <c r="R58" s="211">
        <v>0.77819441412396217</v>
      </c>
      <c r="S58" s="211">
        <v>0.34664812707596382</v>
      </c>
      <c r="T58" s="211">
        <v>1.1141001429568658</v>
      </c>
      <c r="U58" s="211">
        <v>2.1348818574005719</v>
      </c>
      <c r="V58" s="211">
        <v>1.0908627134401088</v>
      </c>
      <c r="W58" s="211">
        <v>0.73419318221680197</v>
      </c>
      <c r="X58" s="211">
        <v>0.37981442840099061</v>
      </c>
      <c r="Y58" s="212">
        <v>10.298491753241104</v>
      </c>
      <c r="Z58" s="212">
        <v>89.701508246758848</v>
      </c>
      <c r="AA58" s="213">
        <v>616.19130094383411</v>
      </c>
    </row>
    <row r="59" spans="2:27" x14ac:dyDescent="0.25">
      <c r="B59" s="149" t="s">
        <v>218</v>
      </c>
      <c r="C59" s="206">
        <v>6.4209354202535858</v>
      </c>
      <c r="D59" s="207">
        <v>2.4160416632659563</v>
      </c>
      <c r="E59" s="207">
        <v>1.6993867515751708</v>
      </c>
      <c r="F59" s="207">
        <v>1.8448721486264319</v>
      </c>
      <c r="G59" s="207">
        <v>3.501253531295788</v>
      </c>
      <c r="H59" s="207">
        <v>1.1915050203041955</v>
      </c>
      <c r="I59" s="207">
        <v>1.4929190474922045</v>
      </c>
      <c r="J59" s="207">
        <v>2.3522654813500754</v>
      </c>
      <c r="K59" s="208">
        <v>12.083170945793414</v>
      </c>
      <c r="L59" s="208">
        <v>87.916829054206531</v>
      </c>
      <c r="M59" s="209">
        <v>1470.9787423371336</v>
      </c>
      <c r="N59" s="63"/>
      <c r="O59" s="63"/>
      <c r="P59" s="149" t="s">
        <v>218</v>
      </c>
      <c r="Q59" s="210">
        <v>7.3654929559522682</v>
      </c>
      <c r="R59" s="211">
        <v>2.0276627966382361</v>
      </c>
      <c r="S59" s="211">
        <v>0.11883405725590387</v>
      </c>
      <c r="T59" s="211">
        <v>1.1654035947348365</v>
      </c>
      <c r="U59" s="211">
        <v>1.6596829656998897</v>
      </c>
      <c r="V59" s="211">
        <v>0.86538040832459784</v>
      </c>
      <c r="W59" s="211">
        <v>0</v>
      </c>
      <c r="X59" s="211">
        <v>0.94769781181424606</v>
      </c>
      <c r="Y59" s="212">
        <v>10.128716954074234</v>
      </c>
      <c r="Z59" s="212">
        <v>89.871283045925793</v>
      </c>
      <c r="AA59" s="213">
        <v>556.44292035047317</v>
      </c>
    </row>
    <row r="60" spans="2:27" x14ac:dyDescent="0.25">
      <c r="B60" s="149" t="s">
        <v>219</v>
      </c>
      <c r="C60" s="206">
        <v>6.731986676480501</v>
      </c>
      <c r="D60" s="207">
        <v>3.0714001264496038</v>
      </c>
      <c r="E60" s="207">
        <v>1.696182643110975</v>
      </c>
      <c r="F60" s="207">
        <v>1.6264953703877165</v>
      </c>
      <c r="G60" s="207">
        <v>3.7052072986869957</v>
      </c>
      <c r="H60" s="207">
        <v>0.562028116816923</v>
      </c>
      <c r="I60" s="207">
        <v>0.75051843998499446</v>
      </c>
      <c r="J60" s="207">
        <v>2.9949145441279232</v>
      </c>
      <c r="K60" s="208">
        <v>11.342941980570378</v>
      </c>
      <c r="L60" s="208">
        <v>88.657058019429698</v>
      </c>
      <c r="M60" s="209">
        <v>1441.4778737821175</v>
      </c>
      <c r="N60" s="63"/>
      <c r="O60" s="63"/>
      <c r="P60" s="149" t="s">
        <v>219</v>
      </c>
      <c r="Q60" s="210">
        <v>7.236943764929415</v>
      </c>
      <c r="R60" s="211">
        <v>2.4129627281892372</v>
      </c>
      <c r="S60" s="211">
        <v>0.95165428597700408</v>
      </c>
      <c r="T60" s="211">
        <v>2.3732023879861046</v>
      </c>
      <c r="U60" s="211">
        <v>2.4075685510108755</v>
      </c>
      <c r="V60" s="211">
        <v>0.29833007689803959</v>
      </c>
      <c r="W60" s="211">
        <v>0.35814919555031904</v>
      </c>
      <c r="X60" s="211">
        <v>1.1369103215666432</v>
      </c>
      <c r="Y60" s="212">
        <v>9.5876486664796339</v>
      </c>
      <c r="Z60" s="212">
        <v>90.412351333520434</v>
      </c>
      <c r="AA60" s="213">
        <v>637.84782959705001</v>
      </c>
    </row>
    <row r="61" spans="2:27" x14ac:dyDescent="0.25">
      <c r="B61" s="216" t="s">
        <v>220</v>
      </c>
      <c r="C61" s="217">
        <v>7.900279432993317</v>
      </c>
      <c r="D61" s="218">
        <v>2.4738613161860692</v>
      </c>
      <c r="E61" s="218">
        <v>1.3694679937675931</v>
      </c>
      <c r="F61" s="218">
        <v>1.7878009500116616</v>
      </c>
      <c r="G61" s="218">
        <v>2.2259108117929642</v>
      </c>
      <c r="H61" s="218">
        <v>0.60523030564494873</v>
      </c>
      <c r="I61" s="218">
        <v>1.4233019829351223</v>
      </c>
      <c r="J61" s="218">
        <v>1.7132969706381156</v>
      </c>
      <c r="K61" s="219">
        <v>13.556962982615689</v>
      </c>
      <c r="L61" s="219">
        <v>86.443037017384427</v>
      </c>
      <c r="M61" s="220">
        <v>1383.1381101653928</v>
      </c>
      <c r="N61" s="63"/>
      <c r="O61" s="63"/>
      <c r="P61" s="216" t="s">
        <v>220</v>
      </c>
      <c r="Q61" s="221">
        <v>8.5570085806765039</v>
      </c>
      <c r="R61" s="222">
        <v>2.0833364082533099</v>
      </c>
      <c r="S61" s="222">
        <v>1.9411805560864688</v>
      </c>
      <c r="T61" s="222">
        <v>3.5957867638549148</v>
      </c>
      <c r="U61" s="222">
        <v>4.7600935834776958</v>
      </c>
      <c r="V61" s="222">
        <v>0.36403271786830849</v>
      </c>
      <c r="W61" s="222">
        <v>1.5547935187038966</v>
      </c>
      <c r="X61" s="222">
        <v>1.9958664723531145</v>
      </c>
      <c r="Y61" s="223">
        <v>15.68631844161798</v>
      </c>
      <c r="Z61" s="223">
        <v>84.313681558382086</v>
      </c>
      <c r="AA61" s="224">
        <v>568.98847671435647</v>
      </c>
    </row>
    <row r="62" spans="2:27" x14ac:dyDescent="0.25">
      <c r="B62" s="668" t="s">
        <v>545</v>
      </c>
      <c r="C62" s="669"/>
      <c r="D62" s="669"/>
      <c r="E62" s="669"/>
      <c r="F62" s="669"/>
      <c r="G62" s="669"/>
      <c r="H62" s="669"/>
      <c r="I62" s="669"/>
      <c r="J62" s="669"/>
      <c r="K62" s="669"/>
      <c r="L62" s="669"/>
      <c r="M62" s="670"/>
      <c r="N62" s="63"/>
      <c r="O62" s="63"/>
      <c r="P62" s="668" t="s">
        <v>545</v>
      </c>
      <c r="Q62" s="669"/>
      <c r="R62" s="669"/>
      <c r="S62" s="669"/>
      <c r="T62" s="669"/>
      <c r="U62" s="669"/>
      <c r="V62" s="669"/>
      <c r="W62" s="669"/>
      <c r="X62" s="669"/>
      <c r="Y62" s="669"/>
      <c r="Z62" s="669"/>
      <c r="AA62" s="670"/>
    </row>
    <row r="63" spans="2:27" x14ac:dyDescent="0.25">
      <c r="B63" s="671"/>
      <c r="C63" s="671"/>
      <c r="D63" s="671"/>
      <c r="E63" s="671"/>
      <c r="F63" s="671"/>
      <c r="G63" s="671"/>
      <c r="H63" s="671"/>
      <c r="I63" s="671"/>
      <c r="J63" s="671"/>
      <c r="K63" s="671"/>
      <c r="L63" s="671"/>
      <c r="M63" s="671"/>
      <c r="N63" s="63"/>
      <c r="O63" s="63"/>
      <c r="P63" s="665"/>
      <c r="Q63" s="665"/>
      <c r="R63" s="665"/>
      <c r="S63" s="665"/>
      <c r="T63" s="665"/>
      <c r="U63" s="665"/>
      <c r="V63" s="665"/>
      <c r="W63" s="665"/>
      <c r="X63" s="665"/>
      <c r="Y63" s="665"/>
      <c r="Z63" s="665"/>
      <c r="AA63" s="665"/>
    </row>
    <row r="64" spans="2:27" ht="69" customHeight="1" x14ac:dyDescent="0.25">
      <c r="B64" s="564" t="s">
        <v>359</v>
      </c>
      <c r="C64" s="666"/>
      <c r="D64" s="666"/>
      <c r="E64" s="666"/>
      <c r="F64" s="666"/>
      <c r="G64" s="666"/>
      <c r="H64" s="666"/>
      <c r="I64" s="666"/>
      <c r="J64" s="666"/>
      <c r="K64" s="666"/>
      <c r="L64" s="666"/>
      <c r="M64" s="667"/>
      <c r="N64" s="63"/>
      <c r="O64" s="63"/>
      <c r="P64" s="564" t="s">
        <v>371</v>
      </c>
      <c r="Q64" s="666"/>
      <c r="R64" s="666"/>
      <c r="S64" s="666"/>
      <c r="T64" s="666"/>
      <c r="U64" s="666"/>
      <c r="V64" s="666"/>
      <c r="W64" s="666"/>
      <c r="X64" s="666"/>
      <c r="Y64" s="666"/>
      <c r="Z64" s="666"/>
      <c r="AA64" s="667"/>
    </row>
    <row r="65" spans="2:27" x14ac:dyDescent="0.25">
      <c r="P65" s="16"/>
      <c r="Q65" s="16"/>
      <c r="R65" s="16"/>
      <c r="S65" s="16"/>
      <c r="T65" s="16"/>
      <c r="U65" s="16"/>
      <c r="V65" s="16"/>
      <c r="W65" s="16"/>
      <c r="X65" s="16"/>
      <c r="Y65" s="16"/>
      <c r="Z65" s="16"/>
      <c r="AA65" s="16"/>
    </row>
    <row r="68" spans="2:27" x14ac:dyDescent="0.25">
      <c r="B68" s="568" t="s">
        <v>1178</v>
      </c>
      <c r="C68" s="568"/>
      <c r="D68" s="568"/>
      <c r="E68" s="568"/>
      <c r="F68" s="568"/>
      <c r="I68" s="685" t="s">
        <v>1179</v>
      </c>
      <c r="J68" s="686"/>
      <c r="K68" s="686"/>
      <c r="L68" s="687"/>
    </row>
    <row r="69" spans="2:27" x14ac:dyDescent="0.25">
      <c r="B69" s="6"/>
      <c r="C69" s="411" t="s">
        <v>153</v>
      </c>
      <c r="D69" s="411" t="s">
        <v>154</v>
      </c>
      <c r="E69" s="411" t="s">
        <v>513</v>
      </c>
      <c r="F69" s="411" t="s">
        <v>150</v>
      </c>
      <c r="I69" s="6"/>
      <c r="J69" s="411" t="s">
        <v>1180</v>
      </c>
      <c r="K69" s="411" t="s">
        <v>1181</v>
      </c>
      <c r="L69" s="411" t="s">
        <v>150</v>
      </c>
    </row>
    <row r="70" spans="2:27" x14ac:dyDescent="0.25">
      <c r="B70" s="6" t="s">
        <v>1167</v>
      </c>
      <c r="C70" s="411">
        <v>65</v>
      </c>
      <c r="D70" s="411">
        <v>52</v>
      </c>
      <c r="E70" s="411">
        <v>0</v>
      </c>
      <c r="F70" s="411">
        <v>117</v>
      </c>
      <c r="I70" s="6" t="s">
        <v>1167</v>
      </c>
      <c r="J70" s="411">
        <v>50</v>
      </c>
      <c r="K70" s="411">
        <v>3.3</v>
      </c>
      <c r="L70" s="411">
        <v>3.3</v>
      </c>
    </row>
    <row r="71" spans="2:27" x14ac:dyDescent="0.25">
      <c r="B71" s="424" t="s">
        <v>887</v>
      </c>
      <c r="C71" s="411">
        <v>8.83</v>
      </c>
      <c r="D71" s="411">
        <v>7.02</v>
      </c>
      <c r="E71" s="411">
        <v>0</v>
      </c>
      <c r="F71" s="411">
        <v>7.92</v>
      </c>
      <c r="I71" s="6" t="s">
        <v>1165</v>
      </c>
      <c r="J71" s="411">
        <v>135</v>
      </c>
      <c r="K71" s="411">
        <v>8.9</v>
      </c>
      <c r="L71" s="411">
        <v>12.2</v>
      </c>
    </row>
    <row r="72" spans="2:27" x14ac:dyDescent="0.25">
      <c r="B72" s="6" t="s">
        <v>1165</v>
      </c>
      <c r="C72" s="411">
        <v>116</v>
      </c>
      <c r="D72" s="411">
        <v>101</v>
      </c>
      <c r="E72" s="411">
        <v>0</v>
      </c>
      <c r="F72" s="411">
        <v>217</v>
      </c>
      <c r="I72" s="6" t="s">
        <v>1168</v>
      </c>
      <c r="J72" s="411">
        <v>93</v>
      </c>
      <c r="K72" s="411">
        <v>6.13</v>
      </c>
      <c r="L72" s="411">
        <v>18.329999999999998</v>
      </c>
    </row>
    <row r="73" spans="2:27" x14ac:dyDescent="0.25">
      <c r="B73" s="424" t="s">
        <v>887</v>
      </c>
      <c r="C73" s="411">
        <v>15.76</v>
      </c>
      <c r="D73" s="411">
        <v>13.63</v>
      </c>
      <c r="E73" s="411">
        <v>0</v>
      </c>
      <c r="F73" s="411">
        <v>14.68</v>
      </c>
      <c r="I73" s="6" t="s">
        <v>1166</v>
      </c>
      <c r="J73" s="411">
        <v>1239</v>
      </c>
      <c r="K73" s="411">
        <v>81.67</v>
      </c>
      <c r="L73" s="411">
        <v>100</v>
      </c>
    </row>
    <row r="74" spans="2:27" x14ac:dyDescent="0.25">
      <c r="B74" s="6" t="s">
        <v>1168</v>
      </c>
      <c r="C74" s="411">
        <v>117</v>
      </c>
      <c r="D74" s="411">
        <v>95</v>
      </c>
      <c r="E74" s="411">
        <v>0</v>
      </c>
      <c r="F74" s="411">
        <v>212</v>
      </c>
      <c r="I74" s="6" t="s">
        <v>150</v>
      </c>
      <c r="J74" s="411">
        <v>1517</v>
      </c>
      <c r="K74" s="411">
        <v>100</v>
      </c>
      <c r="L74" s="444"/>
    </row>
    <row r="75" spans="2:27" x14ac:dyDescent="0.25">
      <c r="B75" s="424" t="s">
        <v>887</v>
      </c>
      <c r="C75" s="411">
        <v>15.9</v>
      </c>
      <c r="D75" s="411">
        <v>12.82</v>
      </c>
      <c r="E75" s="411">
        <v>0</v>
      </c>
      <c r="F75" s="411">
        <v>14.34</v>
      </c>
      <c r="I75" s="445" t="s">
        <v>650</v>
      </c>
    </row>
    <row r="76" spans="2:27" x14ac:dyDescent="0.25">
      <c r="B76" s="6" t="s">
        <v>1166</v>
      </c>
      <c r="C76" s="411">
        <v>438</v>
      </c>
      <c r="D76" s="411">
        <v>493</v>
      </c>
      <c r="E76" s="411">
        <v>1</v>
      </c>
      <c r="F76" s="411">
        <v>932</v>
      </c>
    </row>
    <row r="77" spans="2:27" x14ac:dyDescent="0.25">
      <c r="B77" s="424" t="s">
        <v>887</v>
      </c>
      <c r="C77" s="411">
        <v>59.51</v>
      </c>
      <c r="D77" s="411">
        <v>66.53</v>
      </c>
      <c r="E77" s="411">
        <v>100</v>
      </c>
      <c r="F77" s="411">
        <v>63.06</v>
      </c>
    </row>
    <row r="78" spans="2:27" x14ac:dyDescent="0.25">
      <c r="B78" s="6" t="s">
        <v>150</v>
      </c>
      <c r="C78" s="411">
        <v>736</v>
      </c>
      <c r="D78" s="411">
        <v>741</v>
      </c>
      <c r="E78" s="411">
        <v>1</v>
      </c>
      <c r="F78" s="444">
        <v>1478</v>
      </c>
    </row>
    <row r="79" spans="2:27" x14ac:dyDescent="0.25">
      <c r="B79" s="424" t="s">
        <v>887</v>
      </c>
      <c r="C79" s="411">
        <v>100</v>
      </c>
      <c r="D79" s="411">
        <v>100</v>
      </c>
      <c r="E79" s="411">
        <v>100</v>
      </c>
      <c r="F79" s="411">
        <v>100</v>
      </c>
    </row>
    <row r="80" spans="2:27" x14ac:dyDescent="0.25">
      <c r="B80" s="445" t="s">
        <v>650</v>
      </c>
    </row>
    <row r="83" spans="2:12" x14ac:dyDescent="0.25">
      <c r="B83" s="568" t="s">
        <v>1177</v>
      </c>
      <c r="C83" s="568"/>
      <c r="D83" s="568"/>
      <c r="E83" s="568"/>
      <c r="F83" s="568"/>
      <c r="G83" s="568"/>
      <c r="H83" s="568"/>
      <c r="I83" s="568"/>
      <c r="J83" s="568"/>
      <c r="K83" s="568"/>
      <c r="L83" s="568"/>
    </row>
    <row r="84" spans="2:12" ht="47.25" x14ac:dyDescent="0.25">
      <c r="B84" s="427"/>
      <c r="C84" s="41" t="s">
        <v>1169</v>
      </c>
      <c r="D84" s="41" t="s">
        <v>1170</v>
      </c>
      <c r="E84" s="41" t="s">
        <v>1171</v>
      </c>
      <c r="F84" s="41" t="s">
        <v>1172</v>
      </c>
      <c r="G84" s="41" t="s">
        <v>82</v>
      </c>
      <c r="H84" s="41" t="s">
        <v>1173</v>
      </c>
      <c r="I84" s="41" t="s">
        <v>1174</v>
      </c>
      <c r="J84" s="41" t="s">
        <v>1175</v>
      </c>
      <c r="K84" s="41" t="s">
        <v>1176</v>
      </c>
      <c r="L84" s="41" t="s">
        <v>150</v>
      </c>
    </row>
    <row r="85" spans="2:12" x14ac:dyDescent="0.25">
      <c r="B85" s="6" t="s">
        <v>1167</v>
      </c>
      <c r="C85" s="411">
        <v>0</v>
      </c>
      <c r="D85" s="411">
        <v>3</v>
      </c>
      <c r="E85" s="411">
        <v>36</v>
      </c>
      <c r="F85" s="411">
        <v>21</v>
      </c>
      <c r="G85" s="411">
        <v>5</v>
      </c>
      <c r="H85" s="411">
        <v>1</v>
      </c>
      <c r="I85" s="411">
        <v>15</v>
      </c>
      <c r="J85" s="411">
        <v>6</v>
      </c>
      <c r="K85" s="411">
        <v>33</v>
      </c>
      <c r="L85" s="411">
        <v>120</v>
      </c>
    </row>
    <row r="86" spans="2:12" x14ac:dyDescent="0.25">
      <c r="B86" s="424" t="s">
        <v>887</v>
      </c>
      <c r="C86" s="411">
        <v>0</v>
      </c>
      <c r="D86" s="411">
        <v>3.53</v>
      </c>
      <c r="E86" s="411">
        <v>11.92</v>
      </c>
      <c r="F86" s="411">
        <v>6.67</v>
      </c>
      <c r="G86" s="411">
        <v>15.15</v>
      </c>
      <c r="H86" s="411">
        <v>33.33</v>
      </c>
      <c r="I86" s="411">
        <v>4.7300000000000004</v>
      </c>
      <c r="J86" s="411">
        <v>3.45</v>
      </c>
      <c r="K86" s="411">
        <v>12.36</v>
      </c>
      <c r="L86" s="411">
        <v>8.01</v>
      </c>
    </row>
    <row r="87" spans="2:12" x14ac:dyDescent="0.25">
      <c r="B87" s="6" t="s">
        <v>1165</v>
      </c>
      <c r="C87" s="411">
        <v>1</v>
      </c>
      <c r="D87" s="411">
        <v>12</v>
      </c>
      <c r="E87" s="411">
        <v>57</v>
      </c>
      <c r="F87" s="411">
        <v>41</v>
      </c>
      <c r="G87" s="411">
        <v>7</v>
      </c>
      <c r="H87" s="411">
        <v>1</v>
      </c>
      <c r="I87" s="411">
        <v>40</v>
      </c>
      <c r="J87" s="411">
        <v>14</v>
      </c>
      <c r="K87" s="411">
        <v>49</v>
      </c>
      <c r="L87" s="411">
        <v>222</v>
      </c>
    </row>
    <row r="88" spans="2:12" x14ac:dyDescent="0.25">
      <c r="B88" s="424" t="s">
        <v>887</v>
      </c>
      <c r="C88" s="411">
        <v>50</v>
      </c>
      <c r="D88" s="411">
        <v>14.12</v>
      </c>
      <c r="E88" s="411">
        <v>18.87</v>
      </c>
      <c r="F88" s="411">
        <v>13.02</v>
      </c>
      <c r="G88" s="411">
        <v>21.21</v>
      </c>
      <c r="H88" s="411">
        <v>33.33</v>
      </c>
      <c r="I88" s="411">
        <v>12.62</v>
      </c>
      <c r="J88" s="411">
        <v>8.0500000000000007</v>
      </c>
      <c r="K88" s="411">
        <v>18.350000000000001</v>
      </c>
      <c r="L88" s="411">
        <v>14.82</v>
      </c>
    </row>
    <row r="89" spans="2:12" x14ac:dyDescent="0.25">
      <c r="B89" s="6" t="s">
        <v>1168</v>
      </c>
      <c r="C89" s="411">
        <v>1</v>
      </c>
      <c r="D89" s="411">
        <v>10</v>
      </c>
      <c r="E89" s="411">
        <v>54</v>
      </c>
      <c r="F89" s="411">
        <v>54</v>
      </c>
      <c r="G89" s="411">
        <v>4</v>
      </c>
      <c r="H89" s="411">
        <v>0</v>
      </c>
      <c r="I89" s="411">
        <v>35</v>
      </c>
      <c r="J89" s="411">
        <v>21</v>
      </c>
      <c r="K89" s="411">
        <v>33</v>
      </c>
      <c r="L89" s="411">
        <v>212</v>
      </c>
    </row>
    <row r="90" spans="2:12" x14ac:dyDescent="0.25">
      <c r="B90" s="424" t="s">
        <v>887</v>
      </c>
      <c r="C90" s="411">
        <v>50</v>
      </c>
      <c r="D90" s="411">
        <v>11.76</v>
      </c>
      <c r="E90" s="411">
        <v>17.88</v>
      </c>
      <c r="F90" s="411">
        <v>17.14</v>
      </c>
      <c r="G90" s="411">
        <v>12.12</v>
      </c>
      <c r="H90" s="411">
        <v>0</v>
      </c>
      <c r="I90" s="411">
        <v>11.04</v>
      </c>
      <c r="J90" s="411">
        <v>12.07</v>
      </c>
      <c r="K90" s="411">
        <v>12.36</v>
      </c>
      <c r="L90" s="411">
        <v>14.15</v>
      </c>
    </row>
    <row r="91" spans="2:12" x14ac:dyDescent="0.25">
      <c r="B91" s="6" t="s">
        <v>1166</v>
      </c>
      <c r="C91" s="411">
        <v>0</v>
      </c>
      <c r="D91" s="411">
        <v>60</v>
      </c>
      <c r="E91" s="411">
        <v>155</v>
      </c>
      <c r="F91" s="411">
        <v>199</v>
      </c>
      <c r="G91" s="411">
        <v>17</v>
      </c>
      <c r="H91" s="411">
        <v>1</v>
      </c>
      <c r="I91" s="411">
        <v>227</v>
      </c>
      <c r="J91" s="411">
        <v>133</v>
      </c>
      <c r="K91" s="411">
        <v>152</v>
      </c>
      <c r="L91" s="411">
        <v>944</v>
      </c>
    </row>
    <row r="92" spans="2:12" x14ac:dyDescent="0.25">
      <c r="B92" s="424" t="s">
        <v>887</v>
      </c>
      <c r="C92" s="411">
        <v>0</v>
      </c>
      <c r="D92" s="411">
        <v>70.59</v>
      </c>
      <c r="E92" s="411">
        <v>51.32</v>
      </c>
      <c r="F92" s="411">
        <v>63.17</v>
      </c>
      <c r="G92" s="411">
        <v>51.52</v>
      </c>
      <c r="H92" s="411">
        <v>33.33</v>
      </c>
      <c r="I92" s="411">
        <v>71.61</v>
      </c>
      <c r="J92" s="411">
        <v>76.44</v>
      </c>
      <c r="K92" s="411">
        <v>56.93</v>
      </c>
      <c r="L92" s="411">
        <v>63.02</v>
      </c>
    </row>
    <row r="93" spans="2:12" x14ac:dyDescent="0.25">
      <c r="B93" s="6" t="s">
        <v>150</v>
      </c>
      <c r="C93" s="411">
        <v>2</v>
      </c>
      <c r="D93" s="411">
        <v>85</v>
      </c>
      <c r="E93" s="411">
        <v>302</v>
      </c>
      <c r="F93" s="444">
        <v>315</v>
      </c>
      <c r="G93" s="444">
        <v>33</v>
      </c>
      <c r="H93" s="444">
        <v>3</v>
      </c>
      <c r="I93" s="444">
        <v>317</v>
      </c>
      <c r="J93" s="444">
        <v>174</v>
      </c>
      <c r="K93" s="444">
        <v>267</v>
      </c>
      <c r="L93" s="444">
        <v>1498</v>
      </c>
    </row>
    <row r="94" spans="2:12" x14ac:dyDescent="0.25">
      <c r="B94" s="424" t="s">
        <v>887</v>
      </c>
      <c r="C94" s="411">
        <v>100</v>
      </c>
      <c r="D94" s="411">
        <v>100</v>
      </c>
      <c r="E94" s="411">
        <v>100</v>
      </c>
      <c r="F94" s="411">
        <v>100</v>
      </c>
      <c r="G94" s="411">
        <v>100</v>
      </c>
      <c r="H94" s="411">
        <v>100</v>
      </c>
      <c r="I94" s="411">
        <v>100</v>
      </c>
      <c r="J94" s="411">
        <v>100</v>
      </c>
      <c r="K94" s="411">
        <v>100</v>
      </c>
      <c r="L94" s="411">
        <v>100</v>
      </c>
    </row>
    <row r="95" spans="2:12" x14ac:dyDescent="0.25">
      <c r="B95" s="445" t="s">
        <v>650</v>
      </c>
    </row>
    <row r="97" spans="17:17" x14ac:dyDescent="0.25">
      <c r="Q97" s="443"/>
    </row>
  </sheetData>
  <mergeCells count="23">
    <mergeCell ref="B68:F68"/>
    <mergeCell ref="B83:L83"/>
    <mergeCell ref="I68:L68"/>
    <mergeCell ref="B2:L2"/>
    <mergeCell ref="B3:L3"/>
    <mergeCell ref="B6:M6"/>
    <mergeCell ref="B7:M7"/>
    <mergeCell ref="B8:B9"/>
    <mergeCell ref="C8:K8"/>
    <mergeCell ref="L8:L9"/>
    <mergeCell ref="M8:M9"/>
    <mergeCell ref="P6:AA6"/>
    <mergeCell ref="P7:AA7"/>
    <mergeCell ref="P8:P9"/>
    <mergeCell ref="Q8:Y8"/>
    <mergeCell ref="Z8:Z9"/>
    <mergeCell ref="AA8:AA9"/>
    <mergeCell ref="P63:AA63"/>
    <mergeCell ref="P64:AA64"/>
    <mergeCell ref="B62:M62"/>
    <mergeCell ref="B63:M63"/>
    <mergeCell ref="B64:M64"/>
    <mergeCell ref="P62:AA6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39997558519241921"/>
  </sheetPr>
  <dimension ref="D1:E99"/>
  <sheetViews>
    <sheetView topLeftCell="A14" zoomScale="82" zoomScaleNormal="82" workbookViewId="0">
      <selection activeCell="E12" sqref="E12"/>
    </sheetView>
  </sheetViews>
  <sheetFormatPr defaultColWidth="8.75" defaultRowHeight="15.75" x14ac:dyDescent="0.25"/>
  <cols>
    <col min="1" max="4" width="8.75" style="15"/>
    <col min="5" max="5" width="112.25" style="15" customWidth="1"/>
    <col min="6" max="16384" width="8.75" style="15"/>
  </cols>
  <sheetData>
    <row r="1" spans="5:5" ht="37.5" x14ac:dyDescent="0.3">
      <c r="E1" s="38" t="s">
        <v>422</v>
      </c>
    </row>
    <row r="66" spans="5:5" ht="37.5" x14ac:dyDescent="0.3">
      <c r="E66" s="38" t="s">
        <v>422</v>
      </c>
    </row>
    <row r="99" spans="4:5" ht="18.75" x14ac:dyDescent="0.3">
      <c r="D99" s="37" t="s">
        <v>423</v>
      </c>
      <c r="E99" s="3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G29"/>
  <sheetViews>
    <sheetView workbookViewId="0">
      <selection activeCell="J2" sqref="J2"/>
    </sheetView>
  </sheetViews>
  <sheetFormatPr defaultRowHeight="15.75" x14ac:dyDescent="0.25"/>
  <cols>
    <col min="7" max="7" width="8.125" customWidth="1"/>
  </cols>
  <sheetData>
    <row r="1" spans="2:7" ht="53.45" customHeight="1" x14ac:dyDescent="0.25">
      <c r="B1" s="485" t="s">
        <v>479</v>
      </c>
      <c r="C1" s="486"/>
      <c r="D1" s="486"/>
      <c r="E1" s="486"/>
      <c r="F1" s="486"/>
      <c r="G1" s="487"/>
    </row>
    <row r="2" spans="2:7" x14ac:dyDescent="0.25">
      <c r="B2" s="478" t="s">
        <v>5</v>
      </c>
      <c r="C2" s="478"/>
      <c r="D2" s="478"/>
      <c r="E2" s="478"/>
      <c r="F2" s="478"/>
      <c r="G2" s="478"/>
    </row>
    <row r="3" spans="2:7" x14ac:dyDescent="0.25">
      <c r="B3" s="478"/>
      <c r="C3" s="478"/>
      <c r="D3" s="478"/>
      <c r="E3" s="478"/>
      <c r="F3" s="478"/>
      <c r="G3" s="478"/>
    </row>
    <row r="4" spans="2:7" ht="181.15" customHeight="1" x14ac:dyDescent="0.25">
      <c r="B4" s="478"/>
      <c r="C4" s="478"/>
      <c r="D4" s="478"/>
      <c r="E4" s="478"/>
      <c r="F4" s="478"/>
      <c r="G4" s="478"/>
    </row>
    <row r="5" spans="2:7" x14ac:dyDescent="0.25">
      <c r="B5" s="83" t="s">
        <v>480</v>
      </c>
    </row>
    <row r="29" ht="132" customHeight="1" x14ac:dyDescent="0.25"/>
  </sheetData>
  <mergeCells count="2">
    <mergeCell ref="B1:G1"/>
    <mergeCell ref="B2: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7"/>
  <sheetViews>
    <sheetView zoomScale="60" zoomScaleNormal="60" workbookViewId="0">
      <selection activeCell="K121" sqref="K121"/>
    </sheetView>
  </sheetViews>
  <sheetFormatPr defaultRowHeight="15.75" x14ac:dyDescent="0.25"/>
  <cols>
    <col min="2" max="2" width="15.25" customWidth="1"/>
    <col min="3" max="3" width="27.625" customWidth="1"/>
    <col min="8" max="8" width="18.75" customWidth="1"/>
    <col min="9" max="9" width="15.875" customWidth="1"/>
    <col min="10" max="10" width="24.75" bestFit="1" customWidth="1"/>
    <col min="11" max="11" width="16.5" customWidth="1"/>
    <col min="12" max="12" width="14" customWidth="1"/>
    <col min="17" max="17" width="9.125" customWidth="1"/>
  </cols>
  <sheetData>
    <row r="1" spans="2:17" ht="46.9" customHeight="1" x14ac:dyDescent="0.25">
      <c r="B1" s="485" t="s">
        <v>94</v>
      </c>
      <c r="C1" s="486"/>
      <c r="D1" s="486"/>
      <c r="E1" s="486"/>
      <c r="F1" s="486"/>
      <c r="G1" s="487"/>
    </row>
    <row r="2" spans="2:17" x14ac:dyDescent="0.25">
      <c r="B2" s="478" t="s">
        <v>6</v>
      </c>
      <c r="C2" s="478"/>
      <c r="D2" s="478"/>
      <c r="E2" s="478"/>
      <c r="F2" s="478"/>
      <c r="G2" s="478"/>
    </row>
    <row r="3" spans="2:17" x14ac:dyDescent="0.25">
      <c r="B3" s="478"/>
      <c r="C3" s="478"/>
      <c r="D3" s="478"/>
      <c r="E3" s="478"/>
      <c r="F3" s="478"/>
      <c r="G3" s="478"/>
    </row>
    <row r="4" spans="2:17" x14ac:dyDescent="0.25">
      <c r="B4" s="478"/>
      <c r="C4" s="478"/>
      <c r="D4" s="478"/>
      <c r="E4" s="478"/>
      <c r="F4" s="478"/>
      <c r="G4" s="478"/>
    </row>
    <row r="8" spans="2:17" ht="31.5" customHeight="1" x14ac:dyDescent="0.25">
      <c r="B8" s="508" t="s">
        <v>147</v>
      </c>
      <c r="C8" s="509"/>
      <c r="D8" s="509"/>
      <c r="E8" s="509"/>
      <c r="F8" s="509"/>
      <c r="G8" s="509"/>
      <c r="H8" s="509"/>
      <c r="I8" s="509"/>
      <c r="J8" s="509"/>
      <c r="K8" s="509"/>
      <c r="L8" s="510"/>
      <c r="N8" s="490" t="s">
        <v>640</v>
      </c>
      <c r="O8" s="491"/>
      <c r="P8" s="491"/>
      <c r="Q8" s="492"/>
    </row>
    <row r="9" spans="2:17" x14ac:dyDescent="0.25">
      <c r="B9" s="496" t="s">
        <v>148</v>
      </c>
      <c r="C9" s="498" t="s">
        <v>149</v>
      </c>
      <c r="D9" s="500" t="s">
        <v>150</v>
      </c>
      <c r="E9" s="501"/>
      <c r="F9" s="502"/>
      <c r="G9" s="500" t="s">
        <v>151</v>
      </c>
      <c r="H9" s="501"/>
      <c r="I9" s="502"/>
      <c r="J9" s="500" t="s">
        <v>152</v>
      </c>
      <c r="K9" s="501"/>
      <c r="L9" s="502"/>
      <c r="N9" s="244"/>
      <c r="O9" s="245" t="s">
        <v>154</v>
      </c>
      <c r="P9" s="245" t="s">
        <v>153</v>
      </c>
      <c r="Q9" s="245" t="s">
        <v>150</v>
      </c>
    </row>
    <row r="10" spans="2:17" x14ac:dyDescent="0.25">
      <c r="B10" s="497"/>
      <c r="C10" s="499"/>
      <c r="D10" s="84" t="s">
        <v>153</v>
      </c>
      <c r="E10" s="84" t="s">
        <v>154</v>
      </c>
      <c r="F10" s="84" t="s">
        <v>150</v>
      </c>
      <c r="G10" s="84" t="s">
        <v>153</v>
      </c>
      <c r="H10" s="84" t="s">
        <v>154</v>
      </c>
      <c r="I10" s="84" t="s">
        <v>150</v>
      </c>
      <c r="J10" s="84" t="s">
        <v>153</v>
      </c>
      <c r="K10" s="84" t="s">
        <v>155</v>
      </c>
      <c r="L10" s="84" t="s">
        <v>150</v>
      </c>
      <c r="N10" s="244" t="s">
        <v>641</v>
      </c>
      <c r="O10" s="244">
        <v>43.18</v>
      </c>
      <c r="P10" s="244">
        <v>56.82</v>
      </c>
      <c r="Q10" s="244">
        <v>44</v>
      </c>
    </row>
    <row r="11" spans="2:17" x14ac:dyDescent="0.25">
      <c r="B11" s="505">
        <v>2010</v>
      </c>
      <c r="C11" s="46" t="s">
        <v>156</v>
      </c>
      <c r="D11" s="46">
        <v>0</v>
      </c>
      <c r="E11" s="46">
        <v>22</v>
      </c>
      <c r="F11" s="46">
        <v>22</v>
      </c>
      <c r="G11" s="46">
        <v>216410</v>
      </c>
      <c r="H11" s="46">
        <v>213350</v>
      </c>
      <c r="I11" s="46">
        <v>429760</v>
      </c>
      <c r="J11" s="232">
        <f>D11/G11*100</f>
        <v>0</v>
      </c>
      <c r="K11" s="232">
        <f t="shared" ref="K11:L26" si="0">E11/H11*100</f>
        <v>1.0311694398875087E-2</v>
      </c>
      <c r="L11" s="232">
        <f t="shared" si="0"/>
        <v>5.1191362620997766E-3</v>
      </c>
      <c r="N11" s="244" t="s">
        <v>642</v>
      </c>
      <c r="O11" s="244">
        <v>51.08</v>
      </c>
      <c r="P11" s="244">
        <v>48.92</v>
      </c>
      <c r="Q11" s="246">
        <v>1719</v>
      </c>
    </row>
    <row r="12" spans="2:17" x14ac:dyDescent="0.25">
      <c r="B12" s="506"/>
      <c r="C12" s="46" t="s">
        <v>157</v>
      </c>
      <c r="D12" s="46">
        <v>200</v>
      </c>
      <c r="E12" s="46">
        <v>491</v>
      </c>
      <c r="F12" s="46">
        <v>691</v>
      </c>
      <c r="G12" s="46">
        <v>216410</v>
      </c>
      <c r="H12" s="46">
        <v>213350</v>
      </c>
      <c r="I12" s="46">
        <v>429760</v>
      </c>
      <c r="J12" s="232">
        <f t="shared" ref="J12:L31" si="1">D12/G12*100</f>
        <v>9.2417171110392313E-2</v>
      </c>
      <c r="K12" s="232">
        <f t="shared" si="0"/>
        <v>0.23013827044762128</v>
      </c>
      <c r="L12" s="232">
        <f t="shared" si="0"/>
        <v>0.16078741623231571</v>
      </c>
      <c r="N12" s="244" t="s">
        <v>150</v>
      </c>
      <c r="O12" s="244">
        <v>50.88</v>
      </c>
      <c r="P12" s="244">
        <v>49.12</v>
      </c>
      <c r="Q12" s="246">
        <v>1763</v>
      </c>
    </row>
    <row r="13" spans="2:17" x14ac:dyDescent="0.25">
      <c r="B13" s="507"/>
      <c r="C13" s="46" t="s">
        <v>150</v>
      </c>
      <c r="D13" s="46">
        <v>297</v>
      </c>
      <c r="E13" s="46">
        <v>724</v>
      </c>
      <c r="F13" s="46">
        <v>1021</v>
      </c>
      <c r="G13" s="46">
        <v>216410</v>
      </c>
      <c r="H13" s="46">
        <v>213350</v>
      </c>
      <c r="I13" s="46">
        <v>429760</v>
      </c>
      <c r="J13" s="232">
        <f t="shared" si="1"/>
        <v>0.13723949909893257</v>
      </c>
      <c r="K13" s="232">
        <f t="shared" si="0"/>
        <v>0.33934848839934378</v>
      </c>
      <c r="L13" s="232">
        <f t="shared" si="0"/>
        <v>0.2375744601638124</v>
      </c>
      <c r="N13" s="63" t="s">
        <v>643</v>
      </c>
      <c r="O13" s="63"/>
      <c r="P13" s="63"/>
      <c r="Q13" s="63"/>
    </row>
    <row r="14" spans="2:17" x14ac:dyDescent="0.25">
      <c r="B14" s="505">
        <v>2011</v>
      </c>
      <c r="C14" s="46" t="s">
        <v>156</v>
      </c>
      <c r="D14" s="46">
        <v>1</v>
      </c>
      <c r="E14" s="46">
        <v>34</v>
      </c>
      <c r="F14" s="46">
        <v>35</v>
      </c>
      <c r="G14" s="46">
        <v>221380</v>
      </c>
      <c r="H14" s="46">
        <v>217910</v>
      </c>
      <c r="I14" s="46">
        <v>439290</v>
      </c>
      <c r="J14" s="232">
        <f t="shared" si="1"/>
        <v>4.5171198843617307E-4</v>
      </c>
      <c r="K14" s="232">
        <f t="shared" si="0"/>
        <v>1.560277178651737E-2</v>
      </c>
      <c r="L14" s="232">
        <f t="shared" si="0"/>
        <v>7.9674019440460746E-3</v>
      </c>
    </row>
    <row r="15" spans="2:17" x14ac:dyDescent="0.25">
      <c r="B15" s="506"/>
      <c r="C15" s="46" t="s">
        <v>157</v>
      </c>
      <c r="D15" s="46">
        <v>84</v>
      </c>
      <c r="E15" s="46">
        <v>600</v>
      </c>
      <c r="F15" s="46">
        <v>684</v>
      </c>
      <c r="G15" s="46">
        <v>221380</v>
      </c>
      <c r="H15" s="46">
        <v>217910</v>
      </c>
      <c r="I15" s="46">
        <v>439290</v>
      </c>
      <c r="J15" s="232">
        <f t="shared" si="1"/>
        <v>3.7943807028638539E-2</v>
      </c>
      <c r="K15" s="232">
        <f t="shared" si="0"/>
        <v>0.27534303152677708</v>
      </c>
      <c r="L15" s="232">
        <f t="shared" si="0"/>
        <v>0.15570579799221471</v>
      </c>
    </row>
    <row r="16" spans="2:17" x14ac:dyDescent="0.25">
      <c r="B16" s="507"/>
      <c r="C16" s="46" t="s">
        <v>150</v>
      </c>
      <c r="D16" s="46">
        <v>136</v>
      </c>
      <c r="E16" s="46">
        <v>810</v>
      </c>
      <c r="F16" s="46">
        <v>946</v>
      </c>
      <c r="G16" s="46">
        <v>221380</v>
      </c>
      <c r="H16" s="46">
        <v>217910</v>
      </c>
      <c r="I16" s="46">
        <v>439290</v>
      </c>
      <c r="J16" s="232">
        <f t="shared" si="1"/>
        <v>6.1432830427319542E-2</v>
      </c>
      <c r="K16" s="232">
        <f t="shared" si="0"/>
        <v>0.37171309256114909</v>
      </c>
      <c r="L16" s="232">
        <f t="shared" si="0"/>
        <v>0.21534749254478819</v>
      </c>
    </row>
    <row r="17" spans="2:12" x14ac:dyDescent="0.25">
      <c r="B17" s="505">
        <v>2012</v>
      </c>
      <c r="C17" s="46" t="s">
        <v>156</v>
      </c>
      <c r="D17" s="46">
        <v>0</v>
      </c>
      <c r="E17" s="46">
        <v>37</v>
      </c>
      <c r="F17" s="46">
        <v>37</v>
      </c>
      <c r="G17" s="46">
        <v>219682</v>
      </c>
      <c r="H17" s="46">
        <v>223047</v>
      </c>
      <c r="I17" s="46">
        <v>442729</v>
      </c>
      <c r="J17" s="232">
        <f t="shared" si="1"/>
        <v>0</v>
      </c>
      <c r="K17" s="232">
        <f t="shared" si="0"/>
        <v>1.6588432034503938E-2</v>
      </c>
      <c r="L17" s="232">
        <f t="shared" si="0"/>
        <v>8.3572569224062577E-3</v>
      </c>
    </row>
    <row r="18" spans="2:12" x14ac:dyDescent="0.25">
      <c r="B18" s="506"/>
      <c r="C18" s="46" t="s">
        <v>157</v>
      </c>
      <c r="D18" s="46">
        <v>69</v>
      </c>
      <c r="E18" s="46">
        <v>677</v>
      </c>
      <c r="F18" s="46">
        <v>746</v>
      </c>
      <c r="G18" s="46">
        <v>219682</v>
      </c>
      <c r="H18" s="46">
        <v>223047</v>
      </c>
      <c r="I18" s="46">
        <v>442729</v>
      </c>
      <c r="J18" s="232">
        <f t="shared" si="1"/>
        <v>3.1409036698500557E-2</v>
      </c>
      <c r="K18" s="232">
        <f t="shared" si="0"/>
        <v>0.30352347263132878</v>
      </c>
      <c r="L18" s="232">
        <f t="shared" si="0"/>
        <v>0.16850036930040727</v>
      </c>
    </row>
    <row r="19" spans="2:12" x14ac:dyDescent="0.25">
      <c r="B19" s="507"/>
      <c r="C19" s="46" t="s">
        <v>150</v>
      </c>
      <c r="D19" s="46">
        <v>109</v>
      </c>
      <c r="E19" s="46">
        <v>998</v>
      </c>
      <c r="F19" s="46">
        <v>1107</v>
      </c>
      <c r="G19" s="46">
        <v>219682</v>
      </c>
      <c r="H19" s="46">
        <v>223047</v>
      </c>
      <c r="I19" s="46">
        <v>442729</v>
      </c>
      <c r="J19" s="232">
        <f t="shared" si="1"/>
        <v>4.9617173915022628E-2</v>
      </c>
      <c r="K19" s="232">
        <f t="shared" si="0"/>
        <v>0.44743932893067384</v>
      </c>
      <c r="L19" s="232">
        <f t="shared" si="0"/>
        <v>0.25004009224604667</v>
      </c>
    </row>
    <row r="20" spans="2:12" x14ac:dyDescent="0.25">
      <c r="B20" s="505">
        <v>2013</v>
      </c>
      <c r="C20" s="46" t="s">
        <v>156</v>
      </c>
      <c r="D20" s="46">
        <v>0</v>
      </c>
      <c r="E20" s="46">
        <v>42</v>
      </c>
      <c r="F20" s="46">
        <v>42</v>
      </c>
      <c r="G20" s="46">
        <v>223487</v>
      </c>
      <c r="H20" s="46">
        <v>226910</v>
      </c>
      <c r="I20" s="46">
        <v>450397</v>
      </c>
      <c r="J20" s="232">
        <f t="shared" si="1"/>
        <v>0</v>
      </c>
      <c r="K20" s="232">
        <f t="shared" si="0"/>
        <v>1.8509541227799568E-2</v>
      </c>
      <c r="L20" s="232">
        <f t="shared" si="0"/>
        <v>9.3251065171393241E-3</v>
      </c>
    </row>
    <row r="21" spans="2:12" x14ac:dyDescent="0.25">
      <c r="B21" s="506"/>
      <c r="C21" s="46" t="s">
        <v>157</v>
      </c>
      <c r="D21" s="46">
        <v>78</v>
      </c>
      <c r="E21" s="46">
        <v>588</v>
      </c>
      <c r="F21" s="46">
        <v>666</v>
      </c>
      <c r="G21" s="46">
        <v>223487</v>
      </c>
      <c r="H21" s="46">
        <v>226910</v>
      </c>
      <c r="I21" s="46">
        <v>450397</v>
      </c>
      <c r="J21" s="232">
        <f t="shared" si="1"/>
        <v>3.4901358915731116E-2</v>
      </c>
      <c r="K21" s="232">
        <f t="shared" si="0"/>
        <v>0.25913357718919394</v>
      </c>
      <c r="L21" s="232">
        <f t="shared" si="0"/>
        <v>0.14786954620035214</v>
      </c>
    </row>
    <row r="22" spans="2:12" x14ac:dyDescent="0.25">
      <c r="B22" s="507"/>
      <c r="C22" s="46" t="s">
        <v>150</v>
      </c>
      <c r="D22" s="46">
        <v>126</v>
      </c>
      <c r="E22" s="46">
        <v>926</v>
      </c>
      <c r="F22" s="46">
        <v>1052</v>
      </c>
      <c r="G22" s="46">
        <v>223487</v>
      </c>
      <c r="H22" s="46">
        <v>226910</v>
      </c>
      <c r="I22" s="46">
        <v>450397</v>
      </c>
      <c r="J22" s="232">
        <f t="shared" si="1"/>
        <v>5.6379118248488722E-2</v>
      </c>
      <c r="K22" s="232">
        <f t="shared" si="0"/>
        <v>0.40809131373672386</v>
      </c>
      <c r="L22" s="232">
        <f t="shared" si="0"/>
        <v>0.23357171561977547</v>
      </c>
    </row>
    <row r="23" spans="2:12" x14ac:dyDescent="0.25">
      <c r="B23" s="505">
        <v>2014</v>
      </c>
      <c r="C23" s="46" t="s">
        <v>156</v>
      </c>
      <c r="D23" s="46">
        <v>1</v>
      </c>
      <c r="E23" s="46">
        <v>71</v>
      </c>
      <c r="F23" s="46">
        <v>72</v>
      </c>
      <c r="G23" s="46">
        <v>227256</v>
      </c>
      <c r="H23" s="46">
        <v>230730</v>
      </c>
      <c r="I23" s="46">
        <v>457986</v>
      </c>
      <c r="J23" s="232">
        <f t="shared" si="1"/>
        <v>4.4003238638363779E-4</v>
      </c>
      <c r="K23" s="232">
        <f t="shared" si="0"/>
        <v>3.0771897889307849E-2</v>
      </c>
      <c r="L23" s="232">
        <f t="shared" si="0"/>
        <v>1.5721004572192162E-2</v>
      </c>
    </row>
    <row r="24" spans="2:12" x14ac:dyDescent="0.25">
      <c r="B24" s="506"/>
      <c r="C24" s="46" t="s">
        <v>157</v>
      </c>
      <c r="D24" s="46">
        <v>139</v>
      </c>
      <c r="E24" s="46">
        <v>734</v>
      </c>
      <c r="F24" s="46">
        <v>873</v>
      </c>
      <c r="G24" s="46">
        <v>227256</v>
      </c>
      <c r="H24" s="46">
        <v>230730</v>
      </c>
      <c r="I24" s="46">
        <v>457986</v>
      </c>
      <c r="J24" s="232">
        <f t="shared" si="1"/>
        <v>6.1164501707325659E-2</v>
      </c>
      <c r="K24" s="232">
        <f t="shared" si="0"/>
        <v>0.3181207471936896</v>
      </c>
      <c r="L24" s="232">
        <f t="shared" si="0"/>
        <v>0.19061718043782996</v>
      </c>
    </row>
    <row r="25" spans="2:12" x14ac:dyDescent="0.25">
      <c r="B25" s="507"/>
      <c r="C25" s="46" t="s">
        <v>150</v>
      </c>
      <c r="D25" s="46">
        <v>228</v>
      </c>
      <c r="E25" s="46">
        <v>1190</v>
      </c>
      <c r="F25" s="46">
        <v>1418</v>
      </c>
      <c r="G25" s="46">
        <v>227256</v>
      </c>
      <c r="H25" s="46">
        <v>230730</v>
      </c>
      <c r="I25" s="46">
        <v>457986</v>
      </c>
      <c r="J25" s="232">
        <f t="shared" si="1"/>
        <v>0.10032738409546942</v>
      </c>
      <c r="K25" s="232">
        <f t="shared" si="0"/>
        <v>0.51575434490530059</v>
      </c>
      <c r="L25" s="232">
        <f t="shared" si="0"/>
        <v>0.30961645115789566</v>
      </c>
    </row>
    <row r="26" spans="2:12" x14ac:dyDescent="0.25">
      <c r="B26" s="505">
        <v>2015</v>
      </c>
      <c r="C26" s="46" t="s">
        <v>156</v>
      </c>
      <c r="D26" s="46">
        <v>0</v>
      </c>
      <c r="E26" s="46">
        <v>42</v>
      </c>
      <c r="F26" s="46">
        <v>42</v>
      </c>
      <c r="G26" s="46">
        <v>230991</v>
      </c>
      <c r="H26" s="46">
        <v>234519</v>
      </c>
      <c r="I26" s="46">
        <v>465510</v>
      </c>
      <c r="J26" s="232">
        <f t="shared" si="1"/>
        <v>0</v>
      </c>
      <c r="K26" s="232">
        <f t="shared" si="0"/>
        <v>1.790899671241989E-2</v>
      </c>
      <c r="L26" s="232">
        <f t="shared" si="0"/>
        <v>9.0223625700844232E-3</v>
      </c>
    </row>
    <row r="27" spans="2:12" x14ac:dyDescent="0.25">
      <c r="B27" s="506"/>
      <c r="C27" s="46" t="s">
        <v>157</v>
      </c>
      <c r="D27" s="46">
        <v>78</v>
      </c>
      <c r="E27" s="46">
        <v>588</v>
      </c>
      <c r="F27" s="46">
        <v>666</v>
      </c>
      <c r="G27" s="46">
        <v>230991</v>
      </c>
      <c r="H27" s="46">
        <v>234519</v>
      </c>
      <c r="I27" s="46">
        <v>465510</v>
      </c>
      <c r="J27" s="232">
        <f t="shared" si="1"/>
        <v>3.3767549385040972E-2</v>
      </c>
      <c r="K27" s="232">
        <f t="shared" si="1"/>
        <v>0.25072595397387842</v>
      </c>
      <c r="L27" s="232">
        <f t="shared" si="1"/>
        <v>0.14306889218276728</v>
      </c>
    </row>
    <row r="28" spans="2:12" x14ac:dyDescent="0.25">
      <c r="B28" s="507"/>
      <c r="C28" s="46" t="s">
        <v>150</v>
      </c>
      <c r="D28" s="46">
        <v>126</v>
      </c>
      <c r="E28" s="46">
        <v>926</v>
      </c>
      <c r="F28" s="46">
        <v>1052</v>
      </c>
      <c r="G28" s="46">
        <v>230991</v>
      </c>
      <c r="H28" s="46">
        <v>234519</v>
      </c>
      <c r="I28" s="46">
        <v>465510</v>
      </c>
      <c r="J28" s="232">
        <f t="shared" si="1"/>
        <v>5.4547579775835416E-2</v>
      </c>
      <c r="K28" s="232">
        <f t="shared" si="1"/>
        <v>0.39485073704049561</v>
      </c>
      <c r="L28" s="232">
        <f t="shared" si="1"/>
        <v>0.22598870056497175</v>
      </c>
    </row>
    <row r="29" spans="2:12" x14ac:dyDescent="0.25">
      <c r="B29" s="505">
        <v>2016</v>
      </c>
      <c r="C29" s="46" t="s">
        <v>156</v>
      </c>
      <c r="D29" s="46">
        <v>1</v>
      </c>
      <c r="E29" s="46">
        <v>71</v>
      </c>
      <c r="F29" s="46">
        <v>72</v>
      </c>
      <c r="G29" s="46">
        <v>234700</v>
      </c>
      <c r="H29" s="46">
        <v>238300</v>
      </c>
      <c r="I29" s="46">
        <v>473000</v>
      </c>
      <c r="J29" s="232">
        <f t="shared" si="1"/>
        <v>4.2607584149978694E-4</v>
      </c>
      <c r="K29" s="232">
        <f t="shared" si="1"/>
        <v>2.9794376835921108E-2</v>
      </c>
      <c r="L29" s="232">
        <f t="shared" si="1"/>
        <v>1.5221987315010569E-2</v>
      </c>
    </row>
    <row r="30" spans="2:12" x14ac:dyDescent="0.25">
      <c r="B30" s="506"/>
      <c r="C30" s="46" t="s">
        <v>157</v>
      </c>
      <c r="D30" s="46">
        <v>139</v>
      </c>
      <c r="E30" s="46">
        <v>734</v>
      </c>
      <c r="F30" s="46">
        <v>873</v>
      </c>
      <c r="G30" s="46">
        <v>234700</v>
      </c>
      <c r="H30" s="46">
        <v>238300</v>
      </c>
      <c r="I30" s="46">
        <v>473000</v>
      </c>
      <c r="J30" s="232">
        <f t="shared" si="1"/>
        <v>5.9224541968470393E-2</v>
      </c>
      <c r="K30" s="232">
        <f t="shared" si="1"/>
        <v>0.30801510700797313</v>
      </c>
      <c r="L30" s="232">
        <f t="shared" si="1"/>
        <v>0.18456659619450316</v>
      </c>
    </row>
    <row r="31" spans="2:12" x14ac:dyDescent="0.25">
      <c r="B31" s="507"/>
      <c r="C31" s="46" t="s">
        <v>150</v>
      </c>
      <c r="D31" s="46">
        <v>228</v>
      </c>
      <c r="E31" s="46">
        <v>1190</v>
      </c>
      <c r="F31" s="46">
        <v>1418</v>
      </c>
      <c r="G31" s="46">
        <v>234700</v>
      </c>
      <c r="H31" s="46">
        <v>238300</v>
      </c>
      <c r="I31" s="46">
        <v>473000</v>
      </c>
      <c r="J31" s="232">
        <f t="shared" si="1"/>
        <v>9.7145291861951422E-2</v>
      </c>
      <c r="K31" s="232">
        <f t="shared" si="1"/>
        <v>0.49937054133445236</v>
      </c>
      <c r="L31" s="232">
        <f t="shared" si="1"/>
        <v>0.29978858350951376</v>
      </c>
    </row>
    <row r="32" spans="2:12" x14ac:dyDescent="0.25">
      <c r="B32" s="45" t="s">
        <v>158</v>
      </c>
      <c r="C32" s="45"/>
      <c r="D32" s="45"/>
      <c r="E32" s="45"/>
      <c r="F32" s="45"/>
      <c r="G32" s="45"/>
      <c r="H32" s="45"/>
      <c r="I32" s="45"/>
      <c r="J32" s="45"/>
      <c r="K32" s="45"/>
      <c r="L32" s="45"/>
    </row>
    <row r="33" spans="1:19" x14ac:dyDescent="0.25">
      <c r="B33" s="45"/>
      <c r="C33" s="45"/>
      <c r="D33" s="45"/>
      <c r="E33" s="45"/>
      <c r="F33" s="45"/>
      <c r="G33" s="45"/>
      <c r="H33" s="45"/>
      <c r="I33" s="45"/>
      <c r="J33" s="45"/>
      <c r="K33" s="45"/>
      <c r="L33" s="45"/>
    </row>
    <row r="34" spans="1:19" x14ac:dyDescent="0.25">
      <c r="B34" s="45"/>
      <c r="C34" s="45"/>
      <c r="D34" s="45"/>
      <c r="E34" s="45"/>
      <c r="F34" s="45"/>
      <c r="G34" s="45"/>
      <c r="H34" s="45"/>
      <c r="I34" s="45"/>
      <c r="J34" s="45"/>
      <c r="K34" s="45"/>
      <c r="L34" s="45"/>
    </row>
    <row r="35" spans="1:19" ht="95.45" customHeight="1" x14ac:dyDescent="0.25">
      <c r="B35" s="494" t="s">
        <v>481</v>
      </c>
      <c r="C35" s="494"/>
      <c r="D35" s="494"/>
      <c r="E35" s="494"/>
      <c r="F35" s="494"/>
      <c r="G35" s="494"/>
      <c r="H35" s="494"/>
      <c r="I35" s="494"/>
      <c r="J35" s="45"/>
      <c r="K35" s="45"/>
      <c r="L35" s="45"/>
    </row>
    <row r="36" spans="1:19" x14ac:dyDescent="0.25">
      <c r="B36" s="45"/>
      <c r="C36" s="45"/>
      <c r="D36" s="45"/>
      <c r="E36" s="45"/>
      <c r="F36" s="45"/>
      <c r="G36" s="45"/>
      <c r="H36" s="45"/>
      <c r="I36" s="45"/>
      <c r="J36" s="45"/>
      <c r="K36" s="45"/>
      <c r="L36" s="45"/>
    </row>
    <row r="37" spans="1:19" x14ac:dyDescent="0.25">
      <c r="B37" s="45"/>
      <c r="C37" s="45"/>
      <c r="D37" s="45"/>
      <c r="E37" s="45"/>
      <c r="F37" s="45"/>
      <c r="G37" s="45"/>
      <c r="H37" s="45"/>
      <c r="I37" s="45"/>
      <c r="J37" s="45"/>
      <c r="K37" s="45"/>
      <c r="L37" s="45"/>
    </row>
    <row r="38" spans="1:19" x14ac:dyDescent="0.25">
      <c r="B38" s="88" t="s">
        <v>482</v>
      </c>
      <c r="C38" s="88">
        <v>2010</v>
      </c>
      <c r="D38" s="88">
        <v>2011</v>
      </c>
      <c r="E38" s="88">
        <v>2012</v>
      </c>
      <c r="F38" s="88">
        <v>2013</v>
      </c>
      <c r="G38" s="88">
        <v>2014</v>
      </c>
      <c r="H38" s="88">
        <v>2015</v>
      </c>
      <c r="I38" s="88">
        <v>2016</v>
      </c>
      <c r="J38" s="45"/>
      <c r="K38" s="45"/>
      <c r="L38" s="45"/>
    </row>
    <row r="39" spans="1:19" x14ac:dyDescent="0.25">
      <c r="B39" s="44" t="s">
        <v>153</v>
      </c>
      <c r="C39" s="44">
        <v>2.5</v>
      </c>
      <c r="D39" s="44">
        <v>3.7</v>
      </c>
      <c r="E39" s="44">
        <v>2</v>
      </c>
      <c r="F39" s="44">
        <v>5.2</v>
      </c>
      <c r="G39" s="44">
        <v>6.7</v>
      </c>
      <c r="H39" s="44">
        <v>8.5</v>
      </c>
      <c r="I39" s="44">
        <v>7.8</v>
      </c>
      <c r="J39" s="45"/>
      <c r="K39" s="45"/>
      <c r="L39" s="45"/>
    </row>
    <row r="40" spans="1:19" x14ac:dyDescent="0.25">
      <c r="B40" s="44" t="s">
        <v>154</v>
      </c>
      <c r="C40" s="44">
        <v>97.5</v>
      </c>
      <c r="D40" s="44">
        <v>96.3</v>
      </c>
      <c r="E40" s="44">
        <v>98</v>
      </c>
      <c r="F40" s="44">
        <v>94.8</v>
      </c>
      <c r="G40" s="44">
        <v>93.3</v>
      </c>
      <c r="H40" s="44">
        <v>91.5</v>
      </c>
      <c r="I40" s="44">
        <v>92.2</v>
      </c>
      <c r="J40" s="45"/>
      <c r="K40" s="45"/>
      <c r="L40" s="45"/>
    </row>
    <row r="41" spans="1:19" x14ac:dyDescent="0.25">
      <c r="B41" s="44" t="s">
        <v>483</v>
      </c>
      <c r="C41" s="44">
        <v>40</v>
      </c>
      <c r="D41" s="44">
        <v>54</v>
      </c>
      <c r="E41" s="44">
        <v>51</v>
      </c>
      <c r="F41" s="44">
        <v>58</v>
      </c>
      <c r="G41" s="44">
        <v>104</v>
      </c>
      <c r="H41" s="44">
        <v>82</v>
      </c>
      <c r="I41" s="44">
        <v>90</v>
      </c>
      <c r="J41" s="45"/>
      <c r="K41" s="45"/>
      <c r="L41" s="45"/>
    </row>
    <row r="42" spans="1:19" x14ac:dyDescent="0.25">
      <c r="B42" s="85" t="s">
        <v>484</v>
      </c>
      <c r="C42" s="86"/>
      <c r="D42" s="86"/>
      <c r="E42" s="86"/>
      <c r="F42" s="86"/>
      <c r="G42" s="86"/>
      <c r="H42" s="87">
        <f>(H41/D93)*100000</f>
        <v>14.454662598207975</v>
      </c>
      <c r="I42" s="87">
        <f>(I41/E93)*100000</f>
        <v>15.63314226159458</v>
      </c>
      <c r="J42" s="45"/>
      <c r="K42" s="45"/>
      <c r="L42" s="45"/>
    </row>
    <row r="46" spans="1:19" ht="16.5" thickBot="1" x14ac:dyDescent="0.3"/>
    <row r="47" spans="1:19" ht="60" customHeight="1" x14ac:dyDescent="0.25">
      <c r="A47" s="481"/>
      <c r="B47" s="89" t="s">
        <v>436</v>
      </c>
      <c r="C47" s="483" t="s">
        <v>143</v>
      </c>
      <c r="D47" s="483" t="s">
        <v>144</v>
      </c>
      <c r="E47" s="483" t="s">
        <v>143</v>
      </c>
      <c r="F47" s="483" t="s">
        <v>144</v>
      </c>
      <c r="G47" s="473"/>
      <c r="H47" s="15"/>
    </row>
    <row r="48" spans="1:19" ht="61.9" customHeight="1" thickBot="1" x14ac:dyDescent="0.3">
      <c r="A48" s="482"/>
      <c r="B48" s="53" t="s">
        <v>435</v>
      </c>
      <c r="C48" s="484"/>
      <c r="D48" s="484"/>
      <c r="E48" s="484"/>
      <c r="F48" s="484"/>
      <c r="G48" s="474"/>
      <c r="H48" s="15"/>
      <c r="J48" s="513"/>
      <c r="K48" s="59" t="s">
        <v>436</v>
      </c>
      <c r="L48" s="513" t="s">
        <v>143</v>
      </c>
      <c r="M48" s="513" t="s">
        <v>144</v>
      </c>
      <c r="N48" s="513" t="s">
        <v>143</v>
      </c>
      <c r="O48" s="513" t="s">
        <v>144</v>
      </c>
      <c r="P48" s="503"/>
      <c r="Q48" s="72"/>
      <c r="R48" s="72"/>
      <c r="S48" s="72"/>
    </row>
    <row r="49" spans="1:19" ht="57.75" thickBot="1" x14ac:dyDescent="0.3">
      <c r="A49" s="51"/>
      <c r="B49" s="52"/>
      <c r="C49" s="470" t="s">
        <v>437</v>
      </c>
      <c r="D49" s="471"/>
      <c r="E49" s="470" t="s">
        <v>438</v>
      </c>
      <c r="F49" s="471"/>
      <c r="G49" s="53" t="s">
        <v>439</v>
      </c>
      <c r="H49" s="15"/>
      <c r="J49" s="514"/>
      <c r="K49" s="59" t="s">
        <v>435</v>
      </c>
      <c r="L49" s="514"/>
      <c r="M49" s="514"/>
      <c r="N49" s="514"/>
      <c r="O49" s="514"/>
      <c r="P49" s="504"/>
      <c r="Q49" s="72"/>
      <c r="R49" s="72"/>
      <c r="S49" s="72"/>
    </row>
    <row r="50" spans="1:19" ht="69.599999999999994" customHeight="1" thickBot="1" x14ac:dyDescent="0.3">
      <c r="A50" s="30">
        <v>1</v>
      </c>
      <c r="B50" s="90" t="s">
        <v>441</v>
      </c>
      <c r="C50" s="32">
        <v>1002</v>
      </c>
      <c r="D50" s="32">
        <v>1183</v>
      </c>
      <c r="E50" s="32">
        <v>200</v>
      </c>
      <c r="F50" s="32">
        <v>237</v>
      </c>
      <c r="G50" s="31" t="s">
        <v>470</v>
      </c>
      <c r="H50" s="15"/>
      <c r="J50" s="73"/>
      <c r="K50" s="73"/>
      <c r="L50" s="511" t="s">
        <v>437</v>
      </c>
      <c r="M50" s="512"/>
      <c r="N50" s="511" t="s">
        <v>438</v>
      </c>
      <c r="O50" s="512"/>
      <c r="P50" s="59" t="s">
        <v>439</v>
      </c>
      <c r="Q50" s="72"/>
      <c r="R50" s="72"/>
      <c r="S50" s="72"/>
    </row>
    <row r="51" spans="1:19" ht="45.75" thickBot="1" x14ac:dyDescent="0.3">
      <c r="A51" s="30">
        <v>2</v>
      </c>
      <c r="B51" s="31" t="s">
        <v>442</v>
      </c>
      <c r="C51" s="32">
        <v>20</v>
      </c>
      <c r="D51" s="32">
        <v>20</v>
      </c>
      <c r="E51" s="32">
        <v>4</v>
      </c>
      <c r="F51" s="32">
        <v>4</v>
      </c>
      <c r="G51" s="31" t="s">
        <v>471</v>
      </c>
      <c r="H51" s="15"/>
      <c r="J51" s="60">
        <v>26</v>
      </c>
      <c r="K51" s="91" t="s">
        <v>460</v>
      </c>
      <c r="L51" s="60">
        <v>166</v>
      </c>
      <c r="M51" s="61">
        <v>75</v>
      </c>
      <c r="N51" s="60">
        <v>33</v>
      </c>
      <c r="O51" s="61">
        <v>15</v>
      </c>
      <c r="P51" s="74"/>
      <c r="Q51" s="72"/>
      <c r="R51" s="72"/>
      <c r="S51" s="72"/>
    </row>
    <row r="52" spans="1:19" ht="180.75" thickBot="1" x14ac:dyDescent="0.3">
      <c r="A52" s="30">
        <v>3</v>
      </c>
      <c r="B52" s="31" t="s">
        <v>443</v>
      </c>
      <c r="C52" s="32">
        <v>13</v>
      </c>
      <c r="D52" s="32">
        <v>32</v>
      </c>
      <c r="E52" s="32">
        <v>3</v>
      </c>
      <c r="F52" s="32">
        <v>6</v>
      </c>
      <c r="G52" s="31" t="s">
        <v>471</v>
      </c>
      <c r="H52" s="15"/>
      <c r="J52" s="75"/>
      <c r="K52" s="76" t="s">
        <v>478</v>
      </c>
      <c r="L52" s="77">
        <f>(L51/S56)*100000</f>
        <v>28.48034050134321</v>
      </c>
      <c r="M52" s="77">
        <f>(M51/S56)*100000</f>
        <v>12.867623720486389</v>
      </c>
      <c r="N52" s="77">
        <f>(N51/S56)*100000</f>
        <v>5.6617544370140118</v>
      </c>
      <c r="O52" s="77">
        <f>(O51/S56)*100000</f>
        <v>2.5735247440972779</v>
      </c>
      <c r="P52" s="75"/>
      <c r="Q52" s="72"/>
      <c r="R52" s="72"/>
      <c r="S52" s="72"/>
    </row>
    <row r="53" spans="1:19" ht="16.5" thickBot="1" x14ac:dyDescent="0.3">
      <c r="A53" s="30">
        <v>4</v>
      </c>
      <c r="B53" s="31" t="s">
        <v>444</v>
      </c>
      <c r="C53" s="32">
        <v>0</v>
      </c>
      <c r="D53" s="32">
        <v>0</v>
      </c>
      <c r="E53" s="32">
        <v>0</v>
      </c>
      <c r="F53" s="32">
        <v>0</v>
      </c>
      <c r="G53" s="31" t="s">
        <v>472</v>
      </c>
      <c r="H53" s="15"/>
      <c r="J53" s="78"/>
      <c r="K53" s="79" t="s">
        <v>440</v>
      </c>
      <c r="L53" s="78"/>
      <c r="M53" s="78"/>
      <c r="N53" s="78"/>
      <c r="O53" s="78"/>
      <c r="P53" s="78"/>
      <c r="Q53" s="72"/>
      <c r="R53" s="72"/>
      <c r="S53" s="72"/>
    </row>
    <row r="54" spans="1:19" ht="26.45" customHeight="1" thickBot="1" x14ac:dyDescent="0.3">
      <c r="A54" s="30">
        <v>5</v>
      </c>
      <c r="B54" s="31" t="s">
        <v>445</v>
      </c>
      <c r="C54" s="32">
        <v>0</v>
      </c>
      <c r="D54" s="32">
        <v>0</v>
      </c>
      <c r="E54" s="32">
        <v>0</v>
      </c>
      <c r="F54" s="32">
        <v>0</v>
      </c>
      <c r="G54" s="31" t="s">
        <v>472</v>
      </c>
      <c r="H54" s="15"/>
      <c r="J54" s="72"/>
      <c r="K54" s="72"/>
      <c r="L54" s="72"/>
      <c r="M54" s="72"/>
      <c r="N54" s="72"/>
      <c r="O54" s="72"/>
      <c r="P54" s="72"/>
      <c r="Q54" s="72"/>
      <c r="R54" s="72"/>
      <c r="S54" s="72"/>
    </row>
    <row r="55" spans="1:19" ht="26.45" customHeight="1" thickBot="1" x14ac:dyDescent="0.3">
      <c r="A55" s="30">
        <v>6</v>
      </c>
      <c r="B55" s="31" t="s">
        <v>464</v>
      </c>
      <c r="C55" s="32">
        <v>185</v>
      </c>
      <c r="D55" s="32">
        <v>0</v>
      </c>
      <c r="E55" s="32">
        <v>37</v>
      </c>
      <c r="F55" s="32">
        <v>0</v>
      </c>
      <c r="G55" s="31" t="s">
        <v>471</v>
      </c>
      <c r="H55" s="15"/>
      <c r="J55" s="72"/>
      <c r="K55" s="72"/>
      <c r="L55" s="80"/>
      <c r="M55" s="64">
        <v>2015</v>
      </c>
      <c r="N55" s="64">
        <v>2016</v>
      </c>
      <c r="O55" s="64">
        <v>2017</v>
      </c>
      <c r="P55" s="64">
        <v>2018</v>
      </c>
      <c r="Q55" s="64">
        <v>2019</v>
      </c>
      <c r="R55" s="64">
        <v>2020</v>
      </c>
      <c r="S55" s="81" t="s">
        <v>477</v>
      </c>
    </row>
    <row r="56" spans="1:19" ht="26.45" customHeight="1" thickBot="1" x14ac:dyDescent="0.3">
      <c r="A56" s="30">
        <v>7</v>
      </c>
      <c r="B56" s="31" t="s">
        <v>446</v>
      </c>
      <c r="C56" s="32">
        <v>161</v>
      </c>
      <c r="D56" s="32">
        <v>15</v>
      </c>
      <c r="E56" s="32">
        <v>32</v>
      </c>
      <c r="F56" s="32">
        <v>3</v>
      </c>
      <c r="G56" s="31" t="s">
        <v>471</v>
      </c>
      <c r="H56" s="15"/>
      <c r="J56" s="72"/>
      <c r="K56" s="72"/>
      <c r="L56" s="80" t="s">
        <v>146</v>
      </c>
      <c r="M56" s="66">
        <v>567291</v>
      </c>
      <c r="N56" s="66">
        <v>575700</v>
      </c>
      <c r="O56" s="66">
        <v>583200</v>
      </c>
      <c r="P56" s="66">
        <v>590100</v>
      </c>
      <c r="Q56" s="66">
        <v>598000</v>
      </c>
      <c r="R56" s="66">
        <v>602500</v>
      </c>
      <c r="S56" s="82">
        <f>AVERAGE(M56:Q56)</f>
        <v>582858.19999999995</v>
      </c>
    </row>
    <row r="57" spans="1:19" ht="26.45" customHeight="1" thickBot="1" x14ac:dyDescent="0.3">
      <c r="A57" s="30">
        <v>8</v>
      </c>
      <c r="B57" s="31" t="s">
        <v>462</v>
      </c>
      <c r="C57" s="32">
        <v>11</v>
      </c>
      <c r="D57" s="32">
        <v>12</v>
      </c>
      <c r="E57" s="32">
        <v>2</v>
      </c>
      <c r="F57" s="32">
        <v>2</v>
      </c>
      <c r="G57" s="31" t="s">
        <v>473</v>
      </c>
      <c r="H57" s="15"/>
    </row>
    <row r="58" spans="1:19" ht="26.45" customHeight="1" thickBot="1" x14ac:dyDescent="0.3">
      <c r="A58" s="30">
        <v>9</v>
      </c>
      <c r="B58" s="31" t="s">
        <v>447</v>
      </c>
      <c r="C58" s="32">
        <v>0</v>
      </c>
      <c r="D58" s="32">
        <v>0</v>
      </c>
      <c r="E58" s="32">
        <v>0</v>
      </c>
      <c r="F58" s="32">
        <v>0</v>
      </c>
      <c r="G58" s="31" t="s">
        <v>472</v>
      </c>
      <c r="H58" s="15"/>
    </row>
    <row r="59" spans="1:19" ht="26.45" customHeight="1" thickBot="1" x14ac:dyDescent="0.3">
      <c r="A59" s="33">
        <v>10</v>
      </c>
      <c r="B59" s="34" t="s">
        <v>465</v>
      </c>
      <c r="C59" s="35">
        <v>285</v>
      </c>
      <c r="D59" s="35">
        <v>495</v>
      </c>
      <c r="E59" s="35">
        <v>57</v>
      </c>
      <c r="F59" s="35">
        <v>99</v>
      </c>
      <c r="G59" s="34" t="s">
        <v>470</v>
      </c>
      <c r="H59" s="29" t="s">
        <v>476</v>
      </c>
    </row>
    <row r="60" spans="1:19" ht="26.45" customHeight="1" thickBot="1" x14ac:dyDescent="0.3">
      <c r="A60" s="33">
        <v>11</v>
      </c>
      <c r="B60" s="34" t="s">
        <v>463</v>
      </c>
      <c r="C60" s="35">
        <v>1751</v>
      </c>
      <c r="D60" s="35">
        <v>0</v>
      </c>
      <c r="E60" s="35">
        <v>350</v>
      </c>
      <c r="F60" s="35">
        <v>0</v>
      </c>
      <c r="G60" s="34" t="s">
        <v>470</v>
      </c>
      <c r="H60" s="15"/>
    </row>
    <row r="61" spans="1:19" ht="26.45" customHeight="1" thickBot="1" x14ac:dyDescent="0.3">
      <c r="A61" s="30">
        <v>12</v>
      </c>
      <c r="B61" s="31" t="s">
        <v>448</v>
      </c>
      <c r="C61" s="32">
        <v>151</v>
      </c>
      <c r="D61" s="32">
        <v>155</v>
      </c>
      <c r="E61" s="32">
        <v>30</v>
      </c>
      <c r="F61" s="32">
        <v>31</v>
      </c>
      <c r="G61" s="31" t="s">
        <v>474</v>
      </c>
      <c r="H61" s="15"/>
      <c r="J61" s="467"/>
      <c r="K61" s="468"/>
      <c r="L61" s="466"/>
      <c r="M61" s="466"/>
      <c r="N61" s="466"/>
      <c r="O61" s="466"/>
      <c r="P61" s="465"/>
    </row>
    <row r="62" spans="1:19" ht="26.45" customHeight="1" thickBot="1" x14ac:dyDescent="0.3">
      <c r="A62" s="30">
        <v>13</v>
      </c>
      <c r="B62" s="31" t="s">
        <v>466</v>
      </c>
      <c r="C62" s="32">
        <v>0</v>
      </c>
      <c r="D62" s="32">
        <v>0</v>
      </c>
      <c r="E62" s="32">
        <v>0</v>
      </c>
      <c r="F62" s="32">
        <v>0</v>
      </c>
      <c r="G62" s="31" t="s">
        <v>472</v>
      </c>
      <c r="H62" s="15"/>
      <c r="J62" s="467"/>
      <c r="K62" s="468"/>
      <c r="L62" s="466"/>
      <c r="M62" s="466"/>
      <c r="N62" s="466"/>
      <c r="O62" s="466"/>
      <c r="P62" s="465"/>
    </row>
    <row r="63" spans="1:19" ht="26.45" customHeight="1" thickBot="1" x14ac:dyDescent="0.3">
      <c r="A63" s="33">
        <v>14</v>
      </c>
      <c r="B63" s="34" t="s">
        <v>449</v>
      </c>
      <c r="C63" s="35">
        <v>43</v>
      </c>
      <c r="D63" s="35">
        <v>0</v>
      </c>
      <c r="E63" s="35">
        <v>9</v>
      </c>
      <c r="F63" s="35">
        <v>0</v>
      </c>
      <c r="G63" s="34" t="s">
        <v>475</v>
      </c>
      <c r="H63" s="15"/>
      <c r="J63" s="13"/>
      <c r="K63" s="13"/>
      <c r="L63" s="466"/>
      <c r="M63" s="466"/>
      <c r="N63" s="466"/>
      <c r="O63" s="466"/>
      <c r="P63" s="18"/>
    </row>
    <row r="64" spans="1:19" ht="26.45" customHeight="1" thickBot="1" x14ac:dyDescent="0.3">
      <c r="A64" s="30">
        <v>15</v>
      </c>
      <c r="B64" s="31" t="s">
        <v>467</v>
      </c>
      <c r="C64" s="32">
        <v>0</v>
      </c>
      <c r="D64" s="32">
        <v>0</v>
      </c>
      <c r="E64" s="32">
        <v>0</v>
      </c>
      <c r="F64" s="32">
        <v>0</v>
      </c>
      <c r="G64" s="31" t="s">
        <v>472</v>
      </c>
      <c r="H64" s="15"/>
      <c r="J64" s="13"/>
      <c r="K64" s="13"/>
      <c r="L64" s="14"/>
      <c r="M64" s="14"/>
      <c r="N64" s="14"/>
      <c r="O64" s="14"/>
      <c r="P64" s="13"/>
    </row>
    <row r="65" spans="1:15" ht="26.45" customHeight="1" thickBot="1" x14ac:dyDescent="0.3">
      <c r="A65" s="30">
        <v>16</v>
      </c>
      <c r="B65" s="31" t="s">
        <v>450</v>
      </c>
      <c r="C65" s="32">
        <v>157</v>
      </c>
      <c r="D65" s="32">
        <v>0</v>
      </c>
      <c r="E65" s="32">
        <v>31</v>
      </c>
      <c r="F65" s="32">
        <v>0</v>
      </c>
      <c r="G65" s="31" t="s">
        <v>474</v>
      </c>
      <c r="H65" s="15"/>
      <c r="K65" s="2"/>
      <c r="L65" s="12"/>
      <c r="M65" s="12"/>
      <c r="N65" s="12"/>
      <c r="O65" s="12"/>
    </row>
    <row r="66" spans="1:15" ht="26.45" customHeight="1" thickBot="1" x14ac:dyDescent="0.3">
      <c r="A66" s="30">
        <v>17</v>
      </c>
      <c r="B66" s="31" t="s">
        <v>451</v>
      </c>
      <c r="C66" s="32">
        <v>53</v>
      </c>
      <c r="D66" s="32">
        <v>0</v>
      </c>
      <c r="E66" s="32">
        <v>11</v>
      </c>
      <c r="F66" s="32">
        <v>0</v>
      </c>
      <c r="G66" s="31" t="s">
        <v>471</v>
      </c>
      <c r="H66" s="15"/>
      <c r="K66" s="11"/>
    </row>
    <row r="67" spans="1:15" ht="26.45" customHeight="1" thickBot="1" x14ac:dyDescent="0.3">
      <c r="A67" s="30">
        <v>18</v>
      </c>
      <c r="B67" s="31" t="s">
        <v>452</v>
      </c>
      <c r="C67" s="32">
        <v>21</v>
      </c>
      <c r="D67" s="32">
        <v>30</v>
      </c>
      <c r="E67" s="32">
        <v>4</v>
      </c>
      <c r="F67" s="32">
        <v>6</v>
      </c>
      <c r="G67" s="31" t="s">
        <v>473</v>
      </c>
      <c r="H67" s="15"/>
    </row>
    <row r="68" spans="1:15" ht="26.45" customHeight="1" thickBot="1" x14ac:dyDescent="0.3">
      <c r="A68" s="30">
        <v>19</v>
      </c>
      <c r="B68" s="31" t="s">
        <v>453</v>
      </c>
      <c r="C68" s="32">
        <v>763</v>
      </c>
      <c r="D68" s="32">
        <v>1378</v>
      </c>
      <c r="E68" s="32">
        <v>153</v>
      </c>
      <c r="F68" s="32">
        <v>276</v>
      </c>
      <c r="G68" s="31" t="s">
        <v>470</v>
      </c>
      <c r="H68" s="15"/>
    </row>
    <row r="69" spans="1:15" ht="26.45" customHeight="1" thickBot="1" x14ac:dyDescent="0.3">
      <c r="A69" s="30">
        <v>20</v>
      </c>
      <c r="B69" s="31" t="s">
        <v>454</v>
      </c>
      <c r="C69" s="32">
        <v>1</v>
      </c>
      <c r="D69" s="32">
        <v>0</v>
      </c>
      <c r="E69" s="32">
        <v>0</v>
      </c>
      <c r="F69" s="32">
        <v>0</v>
      </c>
      <c r="G69" s="31" t="s">
        <v>472</v>
      </c>
      <c r="H69" s="15"/>
    </row>
    <row r="70" spans="1:15" ht="26.45" customHeight="1" thickBot="1" x14ac:dyDescent="0.3">
      <c r="A70" s="30">
        <v>21</v>
      </c>
      <c r="B70" s="31" t="s">
        <v>455</v>
      </c>
      <c r="C70" s="32">
        <v>4</v>
      </c>
      <c r="D70" s="32">
        <v>0</v>
      </c>
      <c r="E70" s="32">
        <v>1</v>
      </c>
      <c r="F70" s="32">
        <v>0</v>
      </c>
      <c r="G70" s="31" t="s">
        <v>472</v>
      </c>
      <c r="H70" s="15"/>
    </row>
    <row r="71" spans="1:15" ht="26.45" customHeight="1" thickBot="1" x14ac:dyDescent="0.3">
      <c r="A71" s="30">
        <v>22</v>
      </c>
      <c r="B71" s="31" t="s">
        <v>456</v>
      </c>
      <c r="C71" s="32">
        <v>7</v>
      </c>
      <c r="D71" s="32">
        <v>0</v>
      </c>
      <c r="E71" s="32">
        <v>1</v>
      </c>
      <c r="F71" s="32">
        <v>0</v>
      </c>
      <c r="G71" s="31" t="s">
        <v>472</v>
      </c>
      <c r="H71" s="15"/>
    </row>
    <row r="72" spans="1:15" ht="26.45" customHeight="1" thickBot="1" x14ac:dyDescent="0.3">
      <c r="A72" s="30">
        <v>23</v>
      </c>
      <c r="B72" s="31" t="s">
        <v>457</v>
      </c>
      <c r="C72" s="32">
        <v>1</v>
      </c>
      <c r="D72" s="32">
        <v>0</v>
      </c>
      <c r="E72" s="32">
        <v>0</v>
      </c>
      <c r="F72" s="32">
        <v>0</v>
      </c>
      <c r="G72" s="31" t="s">
        <v>472</v>
      </c>
      <c r="H72" s="15"/>
    </row>
    <row r="73" spans="1:15" ht="26.45" customHeight="1" thickBot="1" x14ac:dyDescent="0.3">
      <c r="A73" s="30">
        <v>24</v>
      </c>
      <c r="B73" s="31" t="s">
        <v>458</v>
      </c>
      <c r="C73" s="32">
        <v>41</v>
      </c>
      <c r="D73" s="32">
        <v>0</v>
      </c>
      <c r="E73" s="32">
        <v>8</v>
      </c>
      <c r="F73" s="32">
        <v>0</v>
      </c>
      <c r="G73" s="31" t="s">
        <v>471</v>
      </c>
      <c r="H73" s="15"/>
    </row>
    <row r="74" spans="1:15" ht="26.45" customHeight="1" thickBot="1" x14ac:dyDescent="0.3">
      <c r="A74" s="30">
        <v>25</v>
      </c>
      <c r="B74" s="31" t="s">
        <v>459</v>
      </c>
      <c r="C74" s="32">
        <v>0</v>
      </c>
      <c r="D74" s="32">
        <v>0</v>
      </c>
      <c r="E74" s="32">
        <v>0</v>
      </c>
      <c r="F74" s="32">
        <v>0</v>
      </c>
      <c r="G74" s="31" t="s">
        <v>472</v>
      </c>
      <c r="H74" s="15"/>
    </row>
    <row r="75" spans="1:15" ht="26.45" customHeight="1" thickBot="1" x14ac:dyDescent="0.3">
      <c r="A75" s="33">
        <v>26</v>
      </c>
      <c r="B75" s="34" t="s">
        <v>460</v>
      </c>
      <c r="C75" s="35">
        <v>166</v>
      </c>
      <c r="D75" s="35">
        <v>75</v>
      </c>
      <c r="E75" s="35">
        <v>33</v>
      </c>
      <c r="F75" s="35">
        <v>15</v>
      </c>
      <c r="G75" s="34" t="s">
        <v>471</v>
      </c>
      <c r="H75" s="15"/>
    </row>
    <row r="76" spans="1:15" ht="26.45" customHeight="1" thickBot="1" x14ac:dyDescent="0.3">
      <c r="A76" s="30">
        <v>27</v>
      </c>
      <c r="B76" s="31" t="s">
        <v>461</v>
      </c>
      <c r="C76" s="32">
        <v>0</v>
      </c>
      <c r="D76" s="32">
        <v>0</v>
      </c>
      <c r="E76" s="32">
        <v>0</v>
      </c>
      <c r="F76" s="32">
        <v>0</v>
      </c>
      <c r="G76" s="31" t="s">
        <v>472</v>
      </c>
      <c r="H76" s="15"/>
    </row>
    <row r="77" spans="1:15" ht="26.45" customHeight="1" thickBot="1" x14ac:dyDescent="0.3">
      <c r="A77" s="30">
        <v>28</v>
      </c>
      <c r="B77" s="36" t="s">
        <v>468</v>
      </c>
      <c r="C77" s="32">
        <v>83</v>
      </c>
      <c r="D77" s="32">
        <v>0</v>
      </c>
      <c r="E77" s="32">
        <v>17</v>
      </c>
      <c r="F77" s="32">
        <v>0</v>
      </c>
      <c r="G77" s="31" t="s">
        <v>473</v>
      </c>
      <c r="H77" s="15"/>
    </row>
    <row r="78" spans="1:15" ht="26.45" customHeight="1" thickBot="1" x14ac:dyDescent="0.3">
      <c r="A78" s="30">
        <v>29</v>
      </c>
      <c r="B78" s="36" t="s">
        <v>469</v>
      </c>
      <c r="C78" s="32">
        <v>302</v>
      </c>
      <c r="D78" s="32">
        <v>29</v>
      </c>
      <c r="E78" s="32">
        <v>60</v>
      </c>
      <c r="F78" s="32">
        <v>6</v>
      </c>
      <c r="G78" s="31" t="s">
        <v>471</v>
      </c>
      <c r="H78" s="15"/>
    </row>
    <row r="79" spans="1:15" ht="26.45" customHeight="1" x14ac:dyDescent="0.25"/>
    <row r="80" spans="1:15" ht="26.45" customHeight="1" x14ac:dyDescent="0.25">
      <c r="B80" s="92" t="s">
        <v>440</v>
      </c>
    </row>
    <row r="81" spans="2:11" ht="28.5" x14ac:dyDescent="0.25">
      <c r="B81" s="495"/>
      <c r="C81" s="59" t="s">
        <v>436</v>
      </c>
      <c r="D81" s="472" t="s">
        <v>143</v>
      </c>
      <c r="E81" s="472" t="s">
        <v>144</v>
      </c>
      <c r="F81" s="472" t="s">
        <v>143</v>
      </c>
      <c r="G81" s="472" t="s">
        <v>144</v>
      </c>
      <c r="H81" s="469"/>
      <c r="I81" s="15"/>
      <c r="J81" s="15"/>
      <c r="K81" s="15"/>
    </row>
    <row r="82" spans="2:11" ht="28.5" x14ac:dyDescent="0.25">
      <c r="B82" s="495"/>
      <c r="C82" s="59" t="s">
        <v>435</v>
      </c>
      <c r="D82" s="472"/>
      <c r="E82" s="472"/>
      <c r="F82" s="472"/>
      <c r="G82" s="472"/>
      <c r="H82" s="469"/>
      <c r="I82" s="15"/>
      <c r="J82" s="15"/>
      <c r="K82" s="15"/>
    </row>
    <row r="83" spans="2:11" x14ac:dyDescent="0.25">
      <c r="B83" s="95"/>
      <c r="C83" s="95"/>
      <c r="D83" s="493" t="s">
        <v>437</v>
      </c>
      <c r="E83" s="493"/>
      <c r="F83" s="493" t="s">
        <v>438</v>
      </c>
      <c r="G83" s="493"/>
      <c r="H83" s="96"/>
      <c r="I83" s="15"/>
      <c r="J83" s="15"/>
      <c r="K83" s="15"/>
    </row>
    <row r="84" spans="2:11" ht="45" x14ac:dyDescent="0.25">
      <c r="B84" s="95">
        <v>3</v>
      </c>
      <c r="C84" s="99" t="s">
        <v>443</v>
      </c>
      <c r="D84" s="97">
        <v>13</v>
      </c>
      <c r="E84" s="97">
        <v>32</v>
      </c>
      <c r="F84" s="97">
        <v>3</v>
      </c>
      <c r="G84" s="97">
        <v>6</v>
      </c>
      <c r="H84" s="95"/>
      <c r="I84" s="15"/>
      <c r="J84" s="15"/>
      <c r="K84" s="15"/>
    </row>
    <row r="85" spans="2:11" ht="45" x14ac:dyDescent="0.25">
      <c r="B85" s="95">
        <v>6</v>
      </c>
      <c r="C85" s="99" t="s">
        <v>464</v>
      </c>
      <c r="D85" s="97">
        <v>185</v>
      </c>
      <c r="E85" s="97">
        <v>0</v>
      </c>
      <c r="F85" s="97">
        <v>37</v>
      </c>
      <c r="G85" s="97">
        <v>0</v>
      </c>
      <c r="H85" s="95"/>
      <c r="I85" s="15"/>
      <c r="J85" s="15"/>
      <c r="K85" s="15"/>
    </row>
    <row r="86" spans="2:11" x14ac:dyDescent="0.25">
      <c r="B86" s="95">
        <v>7</v>
      </c>
      <c r="C86" s="99" t="s">
        <v>446</v>
      </c>
      <c r="D86" s="97">
        <v>161</v>
      </c>
      <c r="E86" s="97">
        <v>15</v>
      </c>
      <c r="F86" s="97">
        <v>32</v>
      </c>
      <c r="G86" s="97">
        <v>3</v>
      </c>
      <c r="H86" s="95"/>
      <c r="I86" s="15"/>
      <c r="J86" s="15"/>
      <c r="K86" s="15"/>
    </row>
    <row r="87" spans="2:11" ht="30" x14ac:dyDescent="0.25">
      <c r="B87" s="95">
        <v>11</v>
      </c>
      <c r="C87" s="99" t="s">
        <v>463</v>
      </c>
      <c r="D87" s="97">
        <v>1751</v>
      </c>
      <c r="E87" s="97">
        <v>0</v>
      </c>
      <c r="F87" s="97">
        <v>350</v>
      </c>
      <c r="G87" s="97">
        <v>0</v>
      </c>
      <c r="H87" s="95"/>
      <c r="I87" s="15"/>
      <c r="J87" s="15"/>
      <c r="K87" s="15"/>
    </row>
    <row r="88" spans="2:11" ht="30" x14ac:dyDescent="0.25">
      <c r="B88" s="95">
        <v>26</v>
      </c>
      <c r="C88" s="99" t="s">
        <v>460</v>
      </c>
      <c r="D88" s="97">
        <v>166</v>
      </c>
      <c r="E88" s="97">
        <v>75</v>
      </c>
      <c r="F88" s="97">
        <v>33</v>
      </c>
      <c r="G88" s="97">
        <v>15</v>
      </c>
      <c r="H88" s="95"/>
      <c r="I88" s="15"/>
      <c r="J88" s="15"/>
      <c r="K88" s="15"/>
    </row>
    <row r="89" spans="2:11" x14ac:dyDescent="0.25">
      <c r="B89" s="15"/>
      <c r="C89" s="98" t="s">
        <v>485</v>
      </c>
      <c r="D89" s="15"/>
      <c r="E89" s="15"/>
      <c r="F89" s="15">
        <f t="shared" ref="F89:G89" si="2">SUM(F84:F88)</f>
        <v>455</v>
      </c>
      <c r="G89" s="15">
        <f t="shared" si="2"/>
        <v>24</v>
      </c>
      <c r="H89" s="15"/>
      <c r="I89" s="15"/>
      <c r="J89" s="15"/>
      <c r="K89" s="15"/>
    </row>
    <row r="90" spans="2:11" x14ac:dyDescent="0.25">
      <c r="B90" s="15"/>
      <c r="C90" s="98" t="s">
        <v>486</v>
      </c>
      <c r="D90" s="93"/>
      <c r="E90" s="93"/>
      <c r="F90" s="94">
        <f>(F89/$J$93)*100000</f>
        <v>78.063583904284101</v>
      </c>
      <c r="G90" s="94">
        <f>(G89/$J$93)*100000</f>
        <v>4.1176395905556449</v>
      </c>
      <c r="H90" s="15"/>
      <c r="I90" s="15"/>
      <c r="J90" s="15"/>
      <c r="K90" s="15"/>
    </row>
    <row r="91" spans="2:11" x14ac:dyDescent="0.25">
      <c r="B91" s="15"/>
      <c r="C91" s="15"/>
      <c r="D91" s="15"/>
      <c r="E91" s="15"/>
      <c r="F91" s="15"/>
      <c r="G91" s="15"/>
      <c r="H91" s="15"/>
      <c r="I91" s="15"/>
      <c r="J91" s="15"/>
      <c r="K91" s="15"/>
    </row>
    <row r="92" spans="2:11" x14ac:dyDescent="0.25">
      <c r="B92" s="15"/>
      <c r="C92" s="15"/>
      <c r="D92" s="15"/>
      <c r="E92" s="15"/>
      <c r="F92" s="15"/>
      <c r="G92" s="15"/>
      <c r="H92" s="15"/>
      <c r="I92" s="15"/>
      <c r="J92" s="15"/>
      <c r="K92" s="15"/>
    </row>
    <row r="93" spans="2:11" ht="30" customHeight="1" x14ac:dyDescent="0.25">
      <c r="B93" s="15"/>
      <c r="C93" s="9" t="s">
        <v>146</v>
      </c>
      <c r="D93" s="55">
        <v>567291</v>
      </c>
      <c r="E93" s="55">
        <v>575700</v>
      </c>
      <c r="F93" s="55">
        <v>583200</v>
      </c>
      <c r="G93" s="55">
        <v>590100</v>
      </c>
      <c r="H93" s="55">
        <v>598000</v>
      </c>
      <c r="I93" s="55">
        <v>602500</v>
      </c>
      <c r="J93" s="56">
        <f>AVERAGE(D93:H93)</f>
        <v>582858.19999999995</v>
      </c>
      <c r="K93" s="15"/>
    </row>
    <row r="94" spans="2:11" x14ac:dyDescent="0.25">
      <c r="B94" s="15"/>
      <c r="C94" s="15"/>
      <c r="D94" s="15"/>
      <c r="E94" s="15"/>
      <c r="F94" s="15"/>
      <c r="G94" s="15"/>
      <c r="H94" s="15"/>
      <c r="I94" s="15"/>
      <c r="J94" s="15"/>
      <c r="K94" s="15"/>
    </row>
    <row r="98" spans="9:12" ht="33.75" customHeight="1" x14ac:dyDescent="0.25">
      <c r="I98" s="489" t="s">
        <v>682</v>
      </c>
      <c r="J98" s="489"/>
      <c r="K98" s="489"/>
      <c r="L98" s="489"/>
    </row>
    <row r="99" spans="9:12" x14ac:dyDescent="0.25">
      <c r="I99" s="411"/>
      <c r="J99" s="488" t="s">
        <v>680</v>
      </c>
      <c r="K99" s="488"/>
      <c r="L99" s="411"/>
    </row>
    <row r="100" spans="9:12" x14ac:dyDescent="0.25">
      <c r="I100" s="411" t="s">
        <v>148</v>
      </c>
      <c r="J100" s="411" t="s">
        <v>681</v>
      </c>
      <c r="K100" s="411" t="s">
        <v>493</v>
      </c>
      <c r="L100" s="411" t="s">
        <v>150</v>
      </c>
    </row>
    <row r="101" spans="9:12" x14ac:dyDescent="0.25">
      <c r="I101" s="411">
        <v>2012</v>
      </c>
      <c r="J101" s="411">
        <v>16</v>
      </c>
      <c r="K101" s="411">
        <v>22</v>
      </c>
      <c r="L101" s="411">
        <v>38</v>
      </c>
    </row>
    <row r="102" spans="9:12" x14ac:dyDescent="0.25">
      <c r="I102" s="411">
        <v>2013</v>
      </c>
      <c r="J102" s="411">
        <v>16</v>
      </c>
      <c r="K102" s="411">
        <v>17</v>
      </c>
      <c r="L102" s="411">
        <v>33</v>
      </c>
    </row>
    <row r="103" spans="9:12" x14ac:dyDescent="0.25">
      <c r="I103" s="411">
        <v>2014</v>
      </c>
      <c r="J103" s="411">
        <v>10</v>
      </c>
      <c r="K103" s="411">
        <v>15</v>
      </c>
      <c r="L103" s="411">
        <v>25</v>
      </c>
    </row>
    <row r="104" spans="9:12" x14ac:dyDescent="0.25">
      <c r="I104" s="411">
        <v>2015</v>
      </c>
      <c r="J104" s="411">
        <v>19</v>
      </c>
      <c r="K104" s="411">
        <v>19</v>
      </c>
      <c r="L104" s="411">
        <v>38</v>
      </c>
    </row>
    <row r="105" spans="9:12" x14ac:dyDescent="0.25">
      <c r="I105" s="411"/>
      <c r="J105" s="411"/>
      <c r="K105" s="411"/>
      <c r="L105" s="411"/>
    </row>
    <row r="106" spans="9:12" x14ac:dyDescent="0.25">
      <c r="I106" s="411" t="s">
        <v>150</v>
      </c>
      <c r="J106" s="411">
        <v>61</v>
      </c>
      <c r="K106" s="411">
        <v>73</v>
      </c>
      <c r="L106" s="411">
        <v>134</v>
      </c>
    </row>
    <row r="107" spans="9:12" x14ac:dyDescent="0.25">
      <c r="I107" t="s">
        <v>683</v>
      </c>
    </row>
    <row r="108" spans="9:12" x14ac:dyDescent="0.25">
      <c r="I108" t="s">
        <v>684</v>
      </c>
    </row>
    <row r="111" spans="9:12" ht="36" customHeight="1" x14ac:dyDescent="0.25">
      <c r="I111" s="489" t="s">
        <v>687</v>
      </c>
      <c r="J111" s="489"/>
    </row>
    <row r="112" spans="9:12" x14ac:dyDescent="0.25">
      <c r="I112" s="415" t="s">
        <v>148</v>
      </c>
      <c r="J112" s="415" t="s">
        <v>685</v>
      </c>
    </row>
    <row r="113" spans="9:10" x14ac:dyDescent="0.25">
      <c r="I113" s="411">
        <v>2013</v>
      </c>
      <c r="J113" s="411">
        <v>1220</v>
      </c>
    </row>
    <row r="114" spans="9:10" x14ac:dyDescent="0.25">
      <c r="I114" s="411">
        <v>2014</v>
      </c>
      <c r="J114" s="411" t="s">
        <v>686</v>
      </c>
    </row>
    <row r="115" spans="9:10" x14ac:dyDescent="0.25">
      <c r="I115" s="411">
        <v>2015</v>
      </c>
      <c r="J115" s="411">
        <v>1496</v>
      </c>
    </row>
    <row r="116" spans="9:10" x14ac:dyDescent="0.25">
      <c r="I116" s="411">
        <v>2016</v>
      </c>
      <c r="J116" s="411">
        <v>1299</v>
      </c>
    </row>
    <row r="117" spans="9:10" x14ac:dyDescent="0.25">
      <c r="I117" t="s">
        <v>683</v>
      </c>
    </row>
  </sheetData>
  <mergeCells count="53">
    <mergeCell ref="O61:O62"/>
    <mergeCell ref="P61:P62"/>
    <mergeCell ref="L63:M63"/>
    <mergeCell ref="N63:O63"/>
    <mergeCell ref="J61:J62"/>
    <mergeCell ref="K61:K62"/>
    <mergeCell ref="L61:L62"/>
    <mergeCell ref="M61:M62"/>
    <mergeCell ref="N61:N62"/>
    <mergeCell ref="L50:M50"/>
    <mergeCell ref="N50:O50"/>
    <mergeCell ref="J48:J49"/>
    <mergeCell ref="L48:L49"/>
    <mergeCell ref="M48:M49"/>
    <mergeCell ref="N48:N49"/>
    <mergeCell ref="O48:O49"/>
    <mergeCell ref="A47:A48"/>
    <mergeCell ref="C47:C48"/>
    <mergeCell ref="D47:D48"/>
    <mergeCell ref="E47:E48"/>
    <mergeCell ref="F47:F48"/>
    <mergeCell ref="G9:I9"/>
    <mergeCell ref="J9:L9"/>
    <mergeCell ref="P48:P49"/>
    <mergeCell ref="B1:G1"/>
    <mergeCell ref="B2:G4"/>
    <mergeCell ref="G47:G48"/>
    <mergeCell ref="B29:B31"/>
    <mergeCell ref="B11:B13"/>
    <mergeCell ref="B14:B16"/>
    <mergeCell ref="B17:B19"/>
    <mergeCell ref="B20:B22"/>
    <mergeCell ref="B23:B25"/>
    <mergeCell ref="B26:B28"/>
    <mergeCell ref="B8:L8"/>
    <mergeCell ref="C49:D49"/>
    <mergeCell ref="E49:F49"/>
    <mergeCell ref="J99:K99"/>
    <mergeCell ref="I98:L98"/>
    <mergeCell ref="I111:J111"/>
    <mergeCell ref="N8:Q8"/>
    <mergeCell ref="D83:E83"/>
    <mergeCell ref="F83:G83"/>
    <mergeCell ref="B35:I35"/>
    <mergeCell ref="B81:B82"/>
    <mergeCell ref="D81:D82"/>
    <mergeCell ref="E81:E82"/>
    <mergeCell ref="F81:F82"/>
    <mergeCell ref="G81:G82"/>
    <mergeCell ref="H81:H82"/>
    <mergeCell ref="B9:B10"/>
    <mergeCell ref="C9:C10"/>
    <mergeCell ref="D9:F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153"/>
  <sheetViews>
    <sheetView zoomScale="80" zoomScaleNormal="80" workbookViewId="0">
      <selection activeCell="B133" sqref="B133:F133"/>
    </sheetView>
  </sheetViews>
  <sheetFormatPr defaultColWidth="8.75" defaultRowHeight="15.75" x14ac:dyDescent="0.25"/>
  <cols>
    <col min="1" max="1" width="8.75" style="249"/>
    <col min="2" max="2" width="55" style="249" customWidth="1"/>
    <col min="3" max="3" width="10.375" style="249" customWidth="1"/>
    <col min="4" max="4" width="8.75" style="249" customWidth="1"/>
    <col min="5" max="5" width="11.125" style="249" customWidth="1"/>
    <col min="6" max="7" width="8.75" style="249" customWidth="1"/>
    <col min="8" max="8" width="8.75" style="249"/>
    <col min="9" max="9" width="12.625" style="249" customWidth="1"/>
    <col min="10" max="16" width="8.75" style="249"/>
    <col min="17" max="17" width="15.375" style="249" customWidth="1"/>
    <col min="18" max="16384" width="8.75" style="249"/>
  </cols>
  <sheetData>
    <row r="1" spans="2:18" ht="54.6" customHeight="1" x14ac:dyDescent="0.25">
      <c r="B1" s="271" t="s">
        <v>7</v>
      </c>
      <c r="C1" s="272"/>
      <c r="D1" s="272"/>
      <c r="E1" s="272"/>
      <c r="F1" s="272"/>
      <c r="G1" s="272"/>
    </row>
    <row r="2" spans="2:18" ht="54.6" customHeight="1" x14ac:dyDescent="0.25">
      <c r="B2" s="183" t="s">
        <v>8</v>
      </c>
      <c r="C2" s="269"/>
      <c r="D2" s="250"/>
      <c r="E2" s="250"/>
      <c r="F2" s="250"/>
      <c r="G2" s="250"/>
    </row>
    <row r="3" spans="2:18" ht="54.6" customHeight="1" x14ac:dyDescent="0.25">
      <c r="B3" s="273"/>
      <c r="C3" s="273"/>
      <c r="D3" s="273"/>
      <c r="E3" s="273"/>
      <c r="F3" s="273"/>
      <c r="G3" s="273"/>
      <c r="K3" s="249" t="s">
        <v>153</v>
      </c>
      <c r="L3" s="249" t="s">
        <v>154</v>
      </c>
    </row>
    <row r="4" spans="2:18" x14ac:dyDescent="0.25">
      <c r="J4" s="249" t="s">
        <v>636</v>
      </c>
      <c r="K4" s="249">
        <v>991</v>
      </c>
      <c r="L4" s="249">
        <v>859</v>
      </c>
    </row>
    <row r="5" spans="2:18" x14ac:dyDescent="0.25">
      <c r="J5" s="249" t="s">
        <v>637</v>
      </c>
      <c r="K5" s="249">
        <v>1411</v>
      </c>
      <c r="L5" s="249">
        <v>1376</v>
      </c>
    </row>
    <row r="6" spans="2:18" ht="18.75" customHeight="1" x14ac:dyDescent="0.25">
      <c r="J6" s="249" t="s">
        <v>638</v>
      </c>
      <c r="K6" s="249">
        <v>607</v>
      </c>
      <c r="L6" s="249">
        <v>666</v>
      </c>
    </row>
    <row r="7" spans="2:18" ht="22.15" customHeight="1" x14ac:dyDescent="0.25">
      <c r="J7" s="249" t="s">
        <v>639</v>
      </c>
      <c r="K7" s="249">
        <v>434</v>
      </c>
      <c r="L7" s="249">
        <v>546</v>
      </c>
    </row>
    <row r="10" spans="2:18" x14ac:dyDescent="0.25">
      <c r="B10" s="531" t="s">
        <v>159</v>
      </c>
      <c r="C10" s="532"/>
      <c r="D10" s="532"/>
      <c r="E10" s="532"/>
      <c r="F10" s="532"/>
      <c r="G10" s="532"/>
      <c r="H10" s="532"/>
      <c r="I10" s="532"/>
      <c r="J10" s="532"/>
      <c r="K10" s="532"/>
      <c r="L10" s="532"/>
      <c r="M10" s="532"/>
      <c r="N10" s="532"/>
      <c r="O10" s="532"/>
      <c r="P10" s="532"/>
      <c r="Q10" s="532"/>
      <c r="R10" s="533"/>
    </row>
    <row r="11" spans="2:18" ht="31.15" customHeight="1" x14ac:dyDescent="0.25">
      <c r="B11" s="528" t="s">
        <v>160</v>
      </c>
      <c r="C11" s="529"/>
      <c r="D11" s="529"/>
      <c r="E11" s="529"/>
      <c r="F11" s="529"/>
      <c r="G11" s="529"/>
      <c r="H11" s="529"/>
      <c r="I11" s="529"/>
      <c r="J11" s="529"/>
      <c r="K11" s="529"/>
      <c r="L11" s="529"/>
      <c r="M11" s="529"/>
      <c r="N11" s="529"/>
      <c r="O11" s="529"/>
      <c r="P11" s="529"/>
      <c r="Q11" s="529"/>
      <c r="R11" s="530"/>
    </row>
    <row r="12" spans="2:18" ht="40.9" customHeight="1" x14ac:dyDescent="0.25">
      <c r="B12" s="521"/>
      <c r="C12" s="523" t="s">
        <v>161</v>
      </c>
      <c r="D12" s="523"/>
      <c r="E12" s="523"/>
      <c r="F12" s="523"/>
      <c r="G12" s="523"/>
      <c r="H12" s="524" t="s">
        <v>150</v>
      </c>
      <c r="I12" s="521" t="s">
        <v>522</v>
      </c>
      <c r="J12" s="523" t="s">
        <v>162</v>
      </c>
      <c r="K12" s="523"/>
      <c r="L12" s="523"/>
      <c r="M12" s="523"/>
      <c r="N12" s="523"/>
      <c r="O12" s="524" t="s">
        <v>150</v>
      </c>
      <c r="P12" s="521" t="s">
        <v>163</v>
      </c>
      <c r="Q12" s="521" t="s">
        <v>164</v>
      </c>
      <c r="R12" s="524" t="s">
        <v>165</v>
      </c>
    </row>
    <row r="13" spans="2:18" ht="38.25" x14ac:dyDescent="0.25">
      <c r="B13" s="521"/>
      <c r="C13" s="120" t="s">
        <v>166</v>
      </c>
      <c r="D13" s="120" t="s">
        <v>167</v>
      </c>
      <c r="E13" s="120" t="s">
        <v>168</v>
      </c>
      <c r="F13" s="120" t="s">
        <v>169</v>
      </c>
      <c r="G13" s="120" t="s">
        <v>170</v>
      </c>
      <c r="H13" s="524"/>
      <c r="I13" s="521"/>
      <c r="J13" s="120" t="s">
        <v>166</v>
      </c>
      <c r="K13" s="120" t="s">
        <v>167</v>
      </c>
      <c r="L13" s="120" t="s">
        <v>168</v>
      </c>
      <c r="M13" s="120" t="s">
        <v>169</v>
      </c>
      <c r="N13" s="120" t="s">
        <v>171</v>
      </c>
      <c r="O13" s="524"/>
      <c r="P13" s="521"/>
      <c r="Q13" s="521"/>
      <c r="R13" s="524"/>
    </row>
    <row r="14" spans="2:18" x14ac:dyDescent="0.25">
      <c r="B14" s="125"/>
      <c r="C14" s="118"/>
      <c r="D14" s="118"/>
      <c r="E14" s="118"/>
      <c r="F14" s="118"/>
      <c r="G14" s="118"/>
      <c r="H14" s="118"/>
      <c r="I14" s="118"/>
      <c r="J14" s="118"/>
      <c r="K14" s="118"/>
      <c r="L14" s="118"/>
      <c r="M14" s="118"/>
      <c r="N14" s="118"/>
      <c r="O14" s="118"/>
      <c r="P14" s="118"/>
      <c r="Q14" s="118"/>
      <c r="R14" s="119"/>
    </row>
    <row r="15" spans="2:18" x14ac:dyDescent="0.25">
      <c r="B15" s="126" t="s">
        <v>150</v>
      </c>
      <c r="C15" s="274">
        <v>6.6713062804290537</v>
      </c>
      <c r="D15" s="275">
        <v>40.770362881218496</v>
      </c>
      <c r="E15" s="275">
        <v>22.008438763191645</v>
      </c>
      <c r="F15" s="275">
        <v>2.2874869193782366</v>
      </c>
      <c r="G15" s="275">
        <v>28.262405155784503</v>
      </c>
      <c r="H15" s="121">
        <v>100</v>
      </c>
      <c r="I15" s="276">
        <v>47.295620665279749</v>
      </c>
      <c r="J15" s="275">
        <v>7.8935113883676786</v>
      </c>
      <c r="K15" s="275">
        <v>59.698622352832963</v>
      </c>
      <c r="L15" s="275">
        <v>23.575333691521312</v>
      </c>
      <c r="M15" s="275">
        <v>1.7464747981798114</v>
      </c>
      <c r="N15" s="275">
        <v>7.0860577691003304</v>
      </c>
      <c r="O15" s="121">
        <v>100</v>
      </c>
      <c r="P15" s="276">
        <v>67.436544559179822</v>
      </c>
      <c r="Q15" s="276">
        <v>3.049562991350995</v>
      </c>
      <c r="R15" s="277">
        <v>6999.5676267307153</v>
      </c>
    </row>
    <row r="16" spans="2:18" x14ac:dyDescent="0.25">
      <c r="B16" s="127"/>
      <c r="C16" s="274"/>
      <c r="D16" s="275"/>
      <c r="E16" s="275"/>
      <c r="F16" s="275"/>
      <c r="G16" s="275"/>
      <c r="H16" s="122"/>
      <c r="I16" s="276"/>
      <c r="J16" s="275"/>
      <c r="K16" s="275"/>
      <c r="L16" s="275"/>
      <c r="M16" s="275"/>
      <c r="N16" s="275"/>
      <c r="O16" s="122"/>
      <c r="P16" s="276"/>
      <c r="Q16" s="276"/>
      <c r="R16" s="277"/>
    </row>
    <row r="17" spans="2:18" x14ac:dyDescent="0.25">
      <c r="B17" s="126" t="s">
        <v>172</v>
      </c>
      <c r="C17" s="274"/>
      <c r="D17" s="275"/>
      <c r="E17" s="275"/>
      <c r="F17" s="275"/>
      <c r="G17" s="275"/>
      <c r="H17" s="122"/>
      <c r="I17" s="276"/>
      <c r="J17" s="275"/>
      <c r="K17" s="275"/>
      <c r="L17" s="275"/>
      <c r="M17" s="275"/>
      <c r="N17" s="275"/>
      <c r="O17" s="122"/>
      <c r="P17" s="276"/>
      <c r="Q17" s="276"/>
      <c r="R17" s="277"/>
    </row>
    <row r="18" spans="2:18" x14ac:dyDescent="0.25">
      <c r="B18" s="128" t="s">
        <v>173</v>
      </c>
      <c r="C18" s="278">
        <v>5.4427392391436342</v>
      </c>
      <c r="D18" s="279">
        <v>38.342901104763108</v>
      </c>
      <c r="E18" s="279">
        <v>23.583828742366304</v>
      </c>
      <c r="F18" s="279">
        <v>2.7545458256261748</v>
      </c>
      <c r="G18" s="279">
        <v>29.875985088100919</v>
      </c>
      <c r="H18" s="123">
        <v>100</v>
      </c>
      <c r="I18" s="280">
        <v>43.671202169604911</v>
      </c>
      <c r="J18" s="279">
        <v>6.8909584375508048</v>
      </c>
      <c r="K18" s="279">
        <v>59.631916231353088</v>
      </c>
      <c r="L18" s="279">
        <v>24.81231278928815</v>
      </c>
      <c r="M18" s="279">
        <v>2.0943080411191324</v>
      </c>
      <c r="N18" s="279">
        <v>6.5705045006893723</v>
      </c>
      <c r="O18" s="123">
        <v>100</v>
      </c>
      <c r="P18" s="280">
        <v>66.331301112446894</v>
      </c>
      <c r="Q18" s="280">
        <v>3.6641827240126768</v>
      </c>
      <c r="R18" s="281">
        <v>5287.0786944805122</v>
      </c>
    </row>
    <row r="19" spans="2:18" x14ac:dyDescent="0.25">
      <c r="B19" s="128" t="s">
        <v>174</v>
      </c>
      <c r="C19" s="278">
        <v>8.513995958886273</v>
      </c>
      <c r="D19" s="279">
        <v>44.888636889850346</v>
      </c>
      <c r="E19" s="279">
        <v>16.368469559289796</v>
      </c>
      <c r="F19" s="279">
        <v>1.0784132754682618</v>
      </c>
      <c r="G19" s="279">
        <v>29.150484316505182</v>
      </c>
      <c r="H19" s="123">
        <v>100</v>
      </c>
      <c r="I19" s="280">
        <v>53.130737755678041</v>
      </c>
      <c r="J19" s="279">
        <v>8.7121692851093986</v>
      </c>
      <c r="K19" s="279">
        <v>58.819109412212192</v>
      </c>
      <c r="L19" s="279">
        <v>20.445581255011405</v>
      </c>
      <c r="M19" s="279">
        <v>0.90503098132237392</v>
      </c>
      <c r="N19" s="279">
        <v>11.118109066344486</v>
      </c>
      <c r="O19" s="123">
        <v>100</v>
      </c>
      <c r="P19" s="280">
        <v>67.480461250120371</v>
      </c>
      <c r="Q19" s="280">
        <v>1.5280592295042095</v>
      </c>
      <c r="R19" s="281">
        <v>1177.9076462074911</v>
      </c>
    </row>
    <row r="20" spans="2:18" x14ac:dyDescent="0.25">
      <c r="B20" s="128" t="s">
        <v>175</v>
      </c>
      <c r="C20" s="278">
        <v>14.776958524730519</v>
      </c>
      <c r="D20" s="279">
        <v>55.735941348145559</v>
      </c>
      <c r="E20" s="279">
        <v>18.821975717611306</v>
      </c>
      <c r="F20" s="279">
        <v>0.32445853938273261</v>
      </c>
      <c r="G20" s="279">
        <v>10.340665870130024</v>
      </c>
      <c r="H20" s="123">
        <v>100</v>
      </c>
      <c r="I20" s="280">
        <v>70.284372969043005</v>
      </c>
      <c r="J20" s="279">
        <v>15.977845848941911</v>
      </c>
      <c r="K20" s="279">
        <v>62.292933698621511</v>
      </c>
      <c r="L20" s="279">
        <v>18.267653230216524</v>
      </c>
      <c r="M20" s="279">
        <v>0.16892534053809075</v>
      </c>
      <c r="N20" s="279">
        <v>3.2926418816820173</v>
      </c>
      <c r="O20" s="123">
        <v>100</v>
      </c>
      <c r="P20" s="280">
        <v>78.270779547563492</v>
      </c>
      <c r="Q20" s="280">
        <v>0.32340699412560925</v>
      </c>
      <c r="R20" s="281">
        <v>534.58128604282263</v>
      </c>
    </row>
    <row r="21" spans="2:18" x14ac:dyDescent="0.25">
      <c r="B21" s="129" t="s">
        <v>176</v>
      </c>
      <c r="C21" s="278"/>
      <c r="D21" s="279"/>
      <c r="E21" s="279"/>
      <c r="F21" s="279"/>
      <c r="G21" s="279"/>
      <c r="H21" s="122"/>
      <c r="I21" s="280"/>
      <c r="J21" s="279"/>
      <c r="K21" s="279"/>
      <c r="L21" s="279"/>
      <c r="M21" s="279"/>
      <c r="N21" s="279"/>
      <c r="O21" s="122"/>
      <c r="P21" s="280"/>
      <c r="Q21" s="280"/>
      <c r="R21" s="281"/>
    </row>
    <row r="22" spans="2:18" x14ac:dyDescent="0.25">
      <c r="B22" s="130" t="s">
        <v>177</v>
      </c>
      <c r="C22" s="278">
        <v>6.1112215760425501</v>
      </c>
      <c r="D22" s="279">
        <v>40.397873430191574</v>
      </c>
      <c r="E22" s="279">
        <v>25.11264790978495</v>
      </c>
      <c r="F22" s="279">
        <v>3.1793683130662553</v>
      </c>
      <c r="G22" s="279">
        <v>25.19888877091519</v>
      </c>
      <c r="H22" s="123">
        <v>100</v>
      </c>
      <c r="I22" s="280">
        <v>46.397591818030975</v>
      </c>
      <c r="J22" s="279">
        <v>7.4693878429876044</v>
      </c>
      <c r="K22" s="279">
        <v>62.131933858271317</v>
      </c>
      <c r="L22" s="279">
        <v>21.945156834496217</v>
      </c>
      <c r="M22" s="279">
        <v>2.1691070816880984</v>
      </c>
      <c r="N22" s="279">
        <v>6.2844143825574283</v>
      </c>
      <c r="O22" s="123">
        <v>100</v>
      </c>
      <c r="P22" s="280">
        <v>69.330124635286936</v>
      </c>
      <c r="Q22" s="280">
        <v>4.165131829402049</v>
      </c>
      <c r="R22" s="281">
        <v>2584.9867616645529</v>
      </c>
    </row>
    <row r="23" spans="2:18" x14ac:dyDescent="0.25">
      <c r="B23" s="130" t="s">
        <v>178</v>
      </c>
      <c r="C23" s="278">
        <v>3.1210639748120097</v>
      </c>
      <c r="D23" s="279">
        <v>35.396514334186286</v>
      </c>
      <c r="E23" s="279">
        <v>23.583325816777723</v>
      </c>
      <c r="F23" s="279">
        <v>2.8357348038157095</v>
      </c>
      <c r="G23" s="279">
        <v>35.063361070408249</v>
      </c>
      <c r="H23" s="123">
        <v>100</v>
      </c>
      <c r="I23" s="280">
        <v>38.379851099989231</v>
      </c>
      <c r="J23" s="279">
        <v>4.7263623409578228</v>
      </c>
      <c r="K23" s="279">
        <v>55.772623954965248</v>
      </c>
      <c r="L23" s="279">
        <v>29.981715838178065</v>
      </c>
      <c r="M23" s="279">
        <v>2.2032659859539141</v>
      </c>
      <c r="N23" s="279">
        <v>7.3160318799448527</v>
      </c>
      <c r="O23" s="123">
        <v>100</v>
      </c>
      <c r="P23" s="280">
        <v>60.352698234686287</v>
      </c>
      <c r="Q23" s="280">
        <v>3.6760837346273818</v>
      </c>
      <c r="R23" s="281">
        <v>2131.3149755181898</v>
      </c>
    </row>
    <row r="24" spans="2:18" x14ac:dyDescent="0.25">
      <c r="B24" s="130" t="s">
        <v>179</v>
      </c>
      <c r="C24" s="278">
        <v>13.415656233389845</v>
      </c>
      <c r="D24" s="279">
        <v>48.920181884297804</v>
      </c>
      <c r="E24" s="279">
        <v>11.05396942548232</v>
      </c>
      <c r="F24" s="279">
        <v>0</v>
      </c>
      <c r="G24" s="279">
        <v>26.610192456830074</v>
      </c>
      <c r="H24" s="123">
        <v>100</v>
      </c>
      <c r="I24" s="280">
        <v>62.335838117687622</v>
      </c>
      <c r="J24" s="279">
        <v>14.537756066693285</v>
      </c>
      <c r="K24" s="279">
        <v>65.499517362777837</v>
      </c>
      <c r="L24" s="279">
        <v>13.198771746303105</v>
      </c>
      <c r="M24" s="279">
        <v>0.59916185406148459</v>
      </c>
      <c r="N24" s="279">
        <v>6.1647929701642674</v>
      </c>
      <c r="O24" s="123">
        <v>100</v>
      </c>
      <c r="P24" s="280">
        <v>80.037273429471114</v>
      </c>
      <c r="Q24" s="280">
        <v>0.59916185406148526</v>
      </c>
      <c r="R24" s="281">
        <v>438.76804285786324</v>
      </c>
    </row>
    <row r="25" spans="2:18" x14ac:dyDescent="0.25">
      <c r="B25" s="130" t="s">
        <v>180</v>
      </c>
      <c r="C25" s="278">
        <v>10.103142606172177</v>
      </c>
      <c r="D25" s="279">
        <v>62.582474619298182</v>
      </c>
      <c r="E25" s="279">
        <v>6.8746940920635575</v>
      </c>
      <c r="F25" s="279">
        <v>0.95152983918976375</v>
      </c>
      <c r="G25" s="279">
        <v>19.488158843276391</v>
      </c>
      <c r="H25" s="123">
        <v>100</v>
      </c>
      <c r="I25" s="280">
        <v>72.685617225470267</v>
      </c>
      <c r="J25" s="279">
        <v>9.3052152393419174</v>
      </c>
      <c r="K25" s="279">
        <v>78.305238251737819</v>
      </c>
      <c r="L25" s="279">
        <v>8.334202324125771</v>
      </c>
      <c r="M25" s="279">
        <v>2.4471650734913402</v>
      </c>
      <c r="N25" s="279">
        <v>1.6081791113032016</v>
      </c>
      <c r="O25" s="123">
        <v>100</v>
      </c>
      <c r="P25" s="280">
        <v>87.610453491079653</v>
      </c>
      <c r="Q25" s="280">
        <v>2.4471650734913397</v>
      </c>
      <c r="R25" s="281">
        <v>45.531092258633123</v>
      </c>
    </row>
    <row r="26" spans="2:18" x14ac:dyDescent="0.25">
      <c r="B26" s="130" t="s">
        <v>181</v>
      </c>
      <c r="C26" s="278">
        <v>2.5497704534274601</v>
      </c>
      <c r="D26" s="279">
        <v>37.573341582346984</v>
      </c>
      <c r="E26" s="279">
        <v>18.926623080039064</v>
      </c>
      <c r="F26" s="279">
        <v>1.1886636908396002</v>
      </c>
      <c r="G26" s="279">
        <v>39.761601193347182</v>
      </c>
      <c r="H26" s="123">
        <v>100</v>
      </c>
      <c r="I26" s="280">
        <v>39.83839584859539</v>
      </c>
      <c r="J26" s="279">
        <v>3.7801708101498321</v>
      </c>
      <c r="K26" s="279">
        <v>50.30255936721737</v>
      </c>
      <c r="L26" s="279">
        <v>27.313406791235629</v>
      </c>
      <c r="M26" s="279">
        <v>1.1176812678257293</v>
      </c>
      <c r="N26" s="279">
        <v>17.486181763571661</v>
      </c>
      <c r="O26" s="123">
        <v>100</v>
      </c>
      <c r="P26" s="280">
        <v>54.082730177367118</v>
      </c>
      <c r="Q26" s="280">
        <v>1.5293355048130368</v>
      </c>
      <c r="R26" s="281">
        <v>273.91991440097263</v>
      </c>
    </row>
    <row r="27" spans="2:18" x14ac:dyDescent="0.25">
      <c r="B27" s="130" t="s">
        <v>182</v>
      </c>
      <c r="C27" s="278">
        <v>11.735482281891315</v>
      </c>
      <c r="D27" s="279">
        <v>33.539675341690888</v>
      </c>
      <c r="E27" s="279">
        <v>18.348347980798245</v>
      </c>
      <c r="F27" s="279">
        <v>1.095942246208081</v>
      </c>
      <c r="G27" s="279">
        <v>35.280552149411427</v>
      </c>
      <c r="H27" s="123">
        <v>100</v>
      </c>
      <c r="I27" s="280">
        <v>45.275157623582217</v>
      </c>
      <c r="J27" s="279">
        <v>12.470967895796052</v>
      </c>
      <c r="K27" s="279">
        <v>56.831697411669971</v>
      </c>
      <c r="L27" s="279">
        <v>20.686157067479638</v>
      </c>
      <c r="M27" s="279">
        <v>1.4875494887128364</v>
      </c>
      <c r="N27" s="279">
        <v>8.5236281363414772</v>
      </c>
      <c r="O27" s="123">
        <v>100</v>
      </c>
      <c r="P27" s="280">
        <v>69.3026653074661</v>
      </c>
      <c r="Q27" s="280">
        <v>1.6305440777983278</v>
      </c>
      <c r="R27" s="281">
        <v>467.97387870099345</v>
      </c>
    </row>
    <row r="28" spans="2:18" x14ac:dyDescent="0.25">
      <c r="B28" s="131" t="s">
        <v>183</v>
      </c>
      <c r="C28" s="278">
        <v>12.488835711989189</v>
      </c>
      <c r="D28" s="279">
        <v>50.526081217986075</v>
      </c>
      <c r="E28" s="279">
        <v>20.825134609864499</v>
      </c>
      <c r="F28" s="279">
        <v>1.2758868214706567</v>
      </c>
      <c r="G28" s="279">
        <v>14.88406163868998</v>
      </c>
      <c r="H28" s="123">
        <v>100</v>
      </c>
      <c r="I28" s="280">
        <v>62.66572757375053</v>
      </c>
      <c r="J28" s="279">
        <v>10.988566722296579</v>
      </c>
      <c r="K28" s="279">
        <v>64.716907918623974</v>
      </c>
      <c r="L28" s="279">
        <v>19.678098011766838</v>
      </c>
      <c r="M28" s="279">
        <v>1.507189105978769</v>
      </c>
      <c r="N28" s="279">
        <v>3.1092382413342214</v>
      </c>
      <c r="O28" s="123">
        <v>100</v>
      </c>
      <c r="P28" s="280">
        <v>75.38106776234585</v>
      </c>
      <c r="Q28" s="280">
        <v>2.2055329319099699</v>
      </c>
      <c r="R28" s="281">
        <v>206.85039038347915</v>
      </c>
    </row>
    <row r="29" spans="2:18" x14ac:dyDescent="0.25">
      <c r="B29" s="131" t="s">
        <v>184</v>
      </c>
      <c r="C29" s="278">
        <v>3.8055780702568356</v>
      </c>
      <c r="D29" s="279">
        <v>47.408838743133408</v>
      </c>
      <c r="E29" s="279">
        <v>17.653837381267085</v>
      </c>
      <c r="F29" s="279">
        <v>1.3626492719557988</v>
      </c>
      <c r="G29" s="279">
        <v>29.769096533386946</v>
      </c>
      <c r="H29" s="123">
        <v>100</v>
      </c>
      <c r="I29" s="280">
        <v>50.742703792537085</v>
      </c>
      <c r="J29" s="279">
        <v>4.3191538156685301</v>
      </c>
      <c r="K29" s="279">
        <v>60.282413059999854</v>
      </c>
      <c r="L29" s="279">
        <v>22.915141936849512</v>
      </c>
      <c r="M29" s="279">
        <v>0.47309661120203594</v>
      </c>
      <c r="N29" s="279">
        <v>12.010194576280099</v>
      </c>
      <c r="O29" s="123">
        <v>100</v>
      </c>
      <c r="P29" s="280">
        <v>64.601566875668382</v>
      </c>
      <c r="Q29" s="280">
        <v>1.7695216929491167</v>
      </c>
      <c r="R29" s="281">
        <v>315.64128490331763</v>
      </c>
    </row>
    <row r="30" spans="2:18" x14ac:dyDescent="0.25">
      <c r="B30" s="131" t="s">
        <v>185</v>
      </c>
      <c r="C30" s="278">
        <v>20.603977044837357</v>
      </c>
      <c r="D30" s="279">
        <v>43.225877712879139</v>
      </c>
      <c r="E30" s="279">
        <v>21.863068480429568</v>
      </c>
      <c r="F30" s="279">
        <v>0.61091468335146215</v>
      </c>
      <c r="G30" s="279">
        <v>13.696162078502502</v>
      </c>
      <c r="H30" s="123">
        <v>100</v>
      </c>
      <c r="I30" s="280">
        <v>63.441460244201394</v>
      </c>
      <c r="J30" s="279">
        <v>21.583158134521373</v>
      </c>
      <c r="K30" s="279">
        <v>50.971071597892539</v>
      </c>
      <c r="L30" s="279">
        <v>23.404312602759557</v>
      </c>
      <c r="M30" s="279">
        <v>0.31715770983490488</v>
      </c>
      <c r="N30" s="279">
        <v>3.7242999549916904</v>
      </c>
      <c r="O30" s="123">
        <v>100</v>
      </c>
      <c r="P30" s="280">
        <v>72.554229732413887</v>
      </c>
      <c r="Q30" s="280">
        <v>0.60719736467448637</v>
      </c>
      <c r="R30" s="281">
        <v>284.73003489992988</v>
      </c>
    </row>
    <row r="31" spans="2:18" x14ac:dyDescent="0.25">
      <c r="B31" s="131" t="s">
        <v>186</v>
      </c>
      <c r="C31" s="278">
        <v>8.1769048767403678</v>
      </c>
      <c r="D31" s="279">
        <v>69.905639084238032</v>
      </c>
      <c r="E31" s="279">
        <v>15.377439663048095</v>
      </c>
      <c r="F31" s="279">
        <v>0</v>
      </c>
      <c r="G31" s="279">
        <v>6.5400163759732814</v>
      </c>
      <c r="H31" s="123">
        <v>100</v>
      </c>
      <c r="I31" s="280">
        <v>78.082543960978597</v>
      </c>
      <c r="J31" s="279">
        <v>9.5900420841119072</v>
      </c>
      <c r="K31" s="279">
        <v>75.195307316230782</v>
      </c>
      <c r="L31" s="279">
        <v>12.413925479312478</v>
      </c>
      <c r="M31" s="279">
        <v>0</v>
      </c>
      <c r="N31" s="279">
        <v>2.8007251203446391</v>
      </c>
      <c r="O31" s="123">
        <v>100</v>
      </c>
      <c r="P31" s="280">
        <v>84.785349400342739</v>
      </c>
      <c r="Q31" s="280">
        <v>0</v>
      </c>
      <c r="R31" s="281">
        <v>249.85125114289411</v>
      </c>
    </row>
    <row r="32" spans="2:18" x14ac:dyDescent="0.25">
      <c r="B32" s="129" t="s">
        <v>187</v>
      </c>
      <c r="C32" s="278"/>
      <c r="D32" s="279"/>
      <c r="E32" s="279"/>
      <c r="F32" s="279"/>
      <c r="G32" s="279"/>
      <c r="H32" s="122"/>
      <c r="I32" s="280"/>
      <c r="J32" s="279"/>
      <c r="K32" s="279"/>
      <c r="L32" s="279"/>
      <c r="M32" s="279"/>
      <c r="N32" s="279"/>
      <c r="O32" s="122"/>
      <c r="P32" s="280"/>
      <c r="Q32" s="280"/>
      <c r="R32" s="281"/>
    </row>
    <row r="33" spans="2:18" x14ac:dyDescent="0.25">
      <c r="B33" s="127" t="s">
        <v>188</v>
      </c>
      <c r="C33" s="278">
        <v>5.8551672762934359</v>
      </c>
      <c r="D33" s="279">
        <v>32.509143237712863</v>
      </c>
      <c r="E33" s="279">
        <v>27.668032122325393</v>
      </c>
      <c r="F33" s="279">
        <v>2.9398454690842448</v>
      </c>
      <c r="G33" s="279">
        <v>31.027811894583536</v>
      </c>
      <c r="H33" s="123">
        <v>100</v>
      </c>
      <c r="I33" s="280">
        <v>38.332258072622992</v>
      </c>
      <c r="J33" s="279">
        <v>7.2340857606713032</v>
      </c>
      <c r="K33" s="279">
        <v>52.420796410374933</v>
      </c>
      <c r="L33" s="279">
        <v>26.238502914212429</v>
      </c>
      <c r="M33" s="279">
        <v>2.0742671035660529</v>
      </c>
      <c r="N33" s="279">
        <v>12.032347811174828</v>
      </c>
      <c r="O33" s="123">
        <v>100</v>
      </c>
      <c r="P33" s="280">
        <v>59.629347239092475</v>
      </c>
      <c r="Q33" s="280">
        <v>3.7646035804724125</v>
      </c>
      <c r="R33" s="281">
        <v>1352.5264441730064</v>
      </c>
    </row>
    <row r="34" spans="2:18" x14ac:dyDescent="0.25">
      <c r="B34" s="127" t="s">
        <v>189</v>
      </c>
      <c r="C34" s="278">
        <v>6.4308389166261719</v>
      </c>
      <c r="D34" s="279">
        <v>28.005322740644861</v>
      </c>
      <c r="E34" s="279">
        <v>28.693705241429917</v>
      </c>
      <c r="F34" s="279">
        <v>3.2984754481213798</v>
      </c>
      <c r="G34" s="279">
        <v>33.571657653177432</v>
      </c>
      <c r="H34" s="123">
        <v>100</v>
      </c>
      <c r="I34" s="280">
        <v>34.41280163517569</v>
      </c>
      <c r="J34" s="279">
        <v>7.4893087441323054</v>
      </c>
      <c r="K34" s="279">
        <v>49.238330761257281</v>
      </c>
      <c r="L34" s="279">
        <v>26.82052629783054</v>
      </c>
      <c r="M34" s="279">
        <v>2.6247236793748794</v>
      </c>
      <c r="N34" s="279">
        <v>13.827110517404751</v>
      </c>
      <c r="O34" s="123">
        <v>100</v>
      </c>
      <c r="P34" s="280">
        <v>56.727639505389675</v>
      </c>
      <c r="Q34" s="280">
        <v>4.2576077837032917</v>
      </c>
      <c r="R34" s="281">
        <v>812.346921778769</v>
      </c>
    </row>
    <row r="35" spans="2:18" x14ac:dyDescent="0.25">
      <c r="B35" s="127" t="s">
        <v>190</v>
      </c>
      <c r="C35" s="278">
        <v>4.9891047277581499</v>
      </c>
      <c r="D35" s="279">
        <v>39.284863951663624</v>
      </c>
      <c r="E35" s="279">
        <v>26.124970047941652</v>
      </c>
      <c r="F35" s="279">
        <v>2.4003087403919356</v>
      </c>
      <c r="G35" s="279">
        <v>27.200752532244554</v>
      </c>
      <c r="H35" s="123">
        <v>100</v>
      </c>
      <c r="I35" s="280">
        <v>44.22651774002766</v>
      </c>
      <c r="J35" s="279">
        <v>6.8498578479928893</v>
      </c>
      <c r="K35" s="279">
        <v>57.211870148913611</v>
      </c>
      <c r="L35" s="279">
        <v>25.36229017355318</v>
      </c>
      <c r="M35" s="279">
        <v>1.2455769194961683</v>
      </c>
      <c r="N35" s="279">
        <v>9.3304049100440594</v>
      </c>
      <c r="O35" s="123">
        <v>100</v>
      </c>
      <c r="P35" s="280">
        <v>63.993069386365555</v>
      </c>
      <c r="Q35" s="280">
        <v>3.0232010831257465</v>
      </c>
      <c r="R35" s="281">
        <v>540.17952239423289</v>
      </c>
    </row>
    <row r="36" spans="2:18" x14ac:dyDescent="0.25">
      <c r="B36" s="127" t="s">
        <v>191</v>
      </c>
      <c r="C36" s="278">
        <v>6.6069778662860266</v>
      </c>
      <c r="D36" s="279">
        <v>42.160519802198039</v>
      </c>
      <c r="E36" s="279">
        <v>24.584876285802114</v>
      </c>
      <c r="F36" s="279">
        <v>1.704918883452025</v>
      </c>
      <c r="G36" s="279">
        <v>24.942707162261797</v>
      </c>
      <c r="H36" s="123">
        <v>100</v>
      </c>
      <c r="I36" s="280">
        <v>48.705486488752243</v>
      </c>
      <c r="J36" s="279">
        <v>9.6658423211521107</v>
      </c>
      <c r="K36" s="279">
        <v>56.331288716032347</v>
      </c>
      <c r="L36" s="279">
        <v>24.649250634686503</v>
      </c>
      <c r="M36" s="279">
        <v>0.65927896813994924</v>
      </c>
      <c r="N36" s="279">
        <v>8.6943393599890619</v>
      </c>
      <c r="O36" s="123">
        <v>100</v>
      </c>
      <c r="P36" s="280">
        <v>65.902802523239174</v>
      </c>
      <c r="Q36" s="280">
        <v>2.1352187397840718</v>
      </c>
      <c r="R36" s="281">
        <v>1012.2588545012396</v>
      </c>
    </row>
    <row r="37" spans="2:18" x14ac:dyDescent="0.25">
      <c r="B37" s="127" t="s">
        <v>192</v>
      </c>
      <c r="C37" s="278">
        <v>8.4432925113505775</v>
      </c>
      <c r="D37" s="279">
        <v>39.905292221849933</v>
      </c>
      <c r="E37" s="279">
        <v>23.934337455426871</v>
      </c>
      <c r="F37" s="279">
        <v>2.6496543472770027</v>
      </c>
      <c r="G37" s="279">
        <v>25.067423464095555</v>
      </c>
      <c r="H37" s="123">
        <v>100</v>
      </c>
      <c r="I37" s="280">
        <v>48.083267111494585</v>
      </c>
      <c r="J37" s="279">
        <v>8.0689696265185162</v>
      </c>
      <c r="K37" s="279">
        <v>61.140052285652466</v>
      </c>
      <c r="L37" s="279">
        <v>23.111639042629623</v>
      </c>
      <c r="M37" s="279">
        <v>2.153350575446968</v>
      </c>
      <c r="N37" s="279">
        <v>5.5259884697523365</v>
      </c>
      <c r="O37" s="123">
        <v>100</v>
      </c>
      <c r="P37" s="280">
        <v>68.91226276947782</v>
      </c>
      <c r="Q37" s="280">
        <v>3.5424663973319404</v>
      </c>
      <c r="R37" s="281">
        <v>974.43724832145438</v>
      </c>
    </row>
    <row r="38" spans="2:18" x14ac:dyDescent="0.25">
      <c r="B38" s="127" t="s">
        <v>193</v>
      </c>
      <c r="C38" s="278">
        <v>7.1381079020459222</v>
      </c>
      <c r="D38" s="279">
        <v>41.766001748647611</v>
      </c>
      <c r="E38" s="279">
        <v>21.680416733101033</v>
      </c>
      <c r="F38" s="279">
        <v>3.2262932320117272</v>
      </c>
      <c r="G38" s="279">
        <v>26.189180384193538</v>
      </c>
      <c r="H38" s="123">
        <v>100</v>
      </c>
      <c r="I38" s="280">
        <v>48.904109650693599</v>
      </c>
      <c r="J38" s="279">
        <v>7.5108002703385202</v>
      </c>
      <c r="K38" s="279">
        <v>62.837532270356419</v>
      </c>
      <c r="L38" s="279">
        <v>22.978145525942423</v>
      </c>
      <c r="M38" s="279">
        <v>2.540622288521353</v>
      </c>
      <c r="N38" s="279">
        <v>4.132899644841153</v>
      </c>
      <c r="O38" s="123">
        <v>100</v>
      </c>
      <c r="P38" s="280">
        <v>70.348332540695139</v>
      </c>
      <c r="Q38" s="280">
        <v>4.1649742675584083</v>
      </c>
      <c r="R38" s="281">
        <v>1001.3972409360152</v>
      </c>
    </row>
    <row r="39" spans="2:18" x14ac:dyDescent="0.25">
      <c r="B39" s="127" t="s">
        <v>194</v>
      </c>
      <c r="C39" s="278">
        <v>6.7789254268040295</v>
      </c>
      <c r="D39" s="279">
        <v>41.950450447768176</v>
      </c>
      <c r="E39" s="279">
        <v>20.4166367540127</v>
      </c>
      <c r="F39" s="279">
        <v>1.8507814503760469</v>
      </c>
      <c r="G39" s="279">
        <v>29.003205921038866</v>
      </c>
      <c r="H39" s="123">
        <v>100</v>
      </c>
      <c r="I39" s="280">
        <v>48.717726351426137</v>
      </c>
      <c r="J39" s="279">
        <v>7.7997844334670132</v>
      </c>
      <c r="K39" s="279">
        <v>61.204798173851259</v>
      </c>
      <c r="L39" s="279">
        <v>24.665270066951322</v>
      </c>
      <c r="M39" s="279">
        <v>2.0742165251807743</v>
      </c>
      <c r="N39" s="279">
        <v>4.2559308005495611</v>
      </c>
      <c r="O39" s="123">
        <v>100</v>
      </c>
      <c r="P39" s="280">
        <v>68.808909373044159</v>
      </c>
      <c r="Q39" s="280">
        <v>2.6298006081011183</v>
      </c>
      <c r="R39" s="281">
        <v>941.2842340579474</v>
      </c>
    </row>
    <row r="40" spans="2:18" x14ac:dyDescent="0.25">
      <c r="B40" s="127" t="s">
        <v>195</v>
      </c>
      <c r="C40" s="278">
        <v>5.0879730601785385</v>
      </c>
      <c r="D40" s="279">
        <v>45.372356578267713</v>
      </c>
      <c r="E40" s="279">
        <v>17.608120160582203</v>
      </c>
      <c r="F40" s="279">
        <v>0.94865404684754717</v>
      </c>
      <c r="G40" s="279">
        <v>30.982896154123864</v>
      </c>
      <c r="H40" s="123">
        <v>100</v>
      </c>
      <c r="I40" s="280">
        <v>49.880997197600131</v>
      </c>
      <c r="J40" s="279">
        <v>5.8923384963990575</v>
      </c>
      <c r="K40" s="279">
        <v>64.947148422022778</v>
      </c>
      <c r="L40" s="279">
        <v>22.290676044456553</v>
      </c>
      <c r="M40" s="279">
        <v>0.87270435337385954</v>
      </c>
      <c r="N40" s="279">
        <v>5.9971326837477053</v>
      </c>
      <c r="O40" s="123">
        <v>100</v>
      </c>
      <c r="P40" s="280">
        <v>70.423636538133223</v>
      </c>
      <c r="Q40" s="280">
        <v>1.5687010601534823</v>
      </c>
      <c r="R40" s="281">
        <v>817.5551220061343</v>
      </c>
    </row>
    <row r="41" spans="2:18" x14ac:dyDescent="0.25">
      <c r="B41" s="127" t="s">
        <v>196</v>
      </c>
      <c r="C41" s="278">
        <v>6.8516966073218262</v>
      </c>
      <c r="D41" s="279">
        <v>46.09479843428754</v>
      </c>
      <c r="E41" s="279">
        <v>14.489189081407176</v>
      </c>
      <c r="F41" s="279">
        <v>2.1861879603774388</v>
      </c>
      <c r="G41" s="279">
        <v>30.378127916605909</v>
      </c>
      <c r="H41" s="123">
        <v>100</v>
      </c>
      <c r="I41" s="280">
        <v>52.70107335183684</v>
      </c>
      <c r="J41" s="279">
        <v>9.03809807850973</v>
      </c>
      <c r="K41" s="279">
        <v>63.064713114310209</v>
      </c>
      <c r="L41" s="279">
        <v>19.546025152024306</v>
      </c>
      <c r="M41" s="279">
        <v>1.5997607192494074</v>
      </c>
      <c r="N41" s="279">
        <v>6.7514029359062064</v>
      </c>
      <c r="O41" s="123">
        <v>100</v>
      </c>
      <c r="P41" s="280">
        <v>71.907378809606783</v>
      </c>
      <c r="Q41" s="280">
        <v>3.0128679882001901</v>
      </c>
      <c r="R41" s="281">
        <v>900.10848273504996</v>
      </c>
    </row>
    <row r="42" spans="2:18" x14ac:dyDescent="0.25">
      <c r="B42" s="129" t="s">
        <v>197</v>
      </c>
      <c r="C42" s="278"/>
      <c r="D42" s="279"/>
      <c r="E42" s="279"/>
      <c r="F42" s="279"/>
      <c r="G42" s="279"/>
      <c r="H42" s="122"/>
      <c r="I42" s="280"/>
      <c r="J42" s="279"/>
      <c r="K42" s="279"/>
      <c r="L42" s="279"/>
      <c r="M42" s="279"/>
      <c r="N42" s="279"/>
      <c r="O42" s="122"/>
      <c r="P42" s="280"/>
      <c r="Q42" s="280"/>
      <c r="R42" s="281"/>
    </row>
    <row r="43" spans="2:18" x14ac:dyDescent="0.25">
      <c r="B43" s="128" t="s">
        <v>198</v>
      </c>
      <c r="C43" s="278">
        <v>6.0038252764488709</v>
      </c>
      <c r="D43" s="279">
        <v>51.476454264714675</v>
      </c>
      <c r="E43" s="279">
        <v>21.978025356690388</v>
      </c>
      <c r="F43" s="279">
        <v>1.4541006285377835</v>
      </c>
      <c r="G43" s="279">
        <v>19.087594473608167</v>
      </c>
      <c r="H43" s="123">
        <v>100</v>
      </c>
      <c r="I43" s="280">
        <v>57.099160309132913</v>
      </c>
      <c r="J43" s="279">
        <v>7.6875648857636119</v>
      </c>
      <c r="K43" s="279">
        <v>65.812000282476518</v>
      </c>
      <c r="L43" s="279">
        <v>19.270394016354881</v>
      </c>
      <c r="M43" s="279">
        <v>1.0551795860461521</v>
      </c>
      <c r="N43" s="279">
        <v>6.1748612293588589</v>
      </c>
      <c r="O43" s="123">
        <v>100</v>
      </c>
      <c r="P43" s="280">
        <v>73.499565168240125</v>
      </c>
      <c r="Q43" s="280">
        <v>2.4996388955216853</v>
      </c>
      <c r="R43" s="281">
        <v>261.30066705909945</v>
      </c>
    </row>
    <row r="44" spans="2:18" x14ac:dyDescent="0.25">
      <c r="B44" s="128" t="s">
        <v>199</v>
      </c>
      <c r="C44" s="278">
        <v>7.6369072537536873</v>
      </c>
      <c r="D44" s="279">
        <v>46.126159274789572</v>
      </c>
      <c r="E44" s="279">
        <v>22.44005851850055</v>
      </c>
      <c r="F44" s="279">
        <v>1.5937873110817551</v>
      </c>
      <c r="G44" s="279">
        <v>22.203087641874244</v>
      </c>
      <c r="H44" s="123">
        <v>100</v>
      </c>
      <c r="I44" s="280">
        <v>53.266495797858362</v>
      </c>
      <c r="J44" s="279">
        <v>7.6576629139041588</v>
      </c>
      <c r="K44" s="279">
        <v>60.643949246807203</v>
      </c>
      <c r="L44" s="279">
        <v>22.968442163251861</v>
      </c>
      <c r="M44" s="279">
        <v>1.7720535395167967</v>
      </c>
      <c r="N44" s="279">
        <v>6.9578921365198703</v>
      </c>
      <c r="O44" s="123">
        <v>100</v>
      </c>
      <c r="P44" s="280">
        <v>68.191725529793018</v>
      </c>
      <c r="Q44" s="280">
        <v>1.875975778856255</v>
      </c>
      <c r="R44" s="281">
        <v>942.22909001456776</v>
      </c>
    </row>
    <row r="45" spans="2:18" x14ac:dyDescent="0.25">
      <c r="B45" s="128" t="s">
        <v>200</v>
      </c>
      <c r="C45" s="278">
        <v>6.497520445830304</v>
      </c>
      <c r="D45" s="279">
        <v>40.246325629897918</v>
      </c>
      <c r="E45" s="279">
        <v>22.759812168238359</v>
      </c>
      <c r="F45" s="279">
        <v>1.8894884376974335</v>
      </c>
      <c r="G45" s="279">
        <v>28.606853318335819</v>
      </c>
      <c r="H45" s="123">
        <v>100</v>
      </c>
      <c r="I45" s="280">
        <v>46.666914271967023</v>
      </c>
      <c r="J45" s="279">
        <v>7.1749135218871967</v>
      </c>
      <c r="K45" s="279">
        <v>57.711612904543088</v>
      </c>
      <c r="L45" s="279">
        <v>25.759680581598992</v>
      </c>
      <c r="M45" s="279">
        <v>1.3845416238433126</v>
      </c>
      <c r="N45" s="279">
        <v>7.9692513681273027</v>
      </c>
      <c r="O45" s="123">
        <v>100</v>
      </c>
      <c r="P45" s="280">
        <v>64.745022238488204</v>
      </c>
      <c r="Q45" s="280">
        <v>2.5645089914105079</v>
      </c>
      <c r="R45" s="281">
        <v>2986.6420951540385</v>
      </c>
    </row>
    <row r="46" spans="2:18" x14ac:dyDescent="0.25">
      <c r="B46" s="128" t="s">
        <v>201</v>
      </c>
      <c r="C46" s="278">
        <v>5.6728185950790824</v>
      </c>
      <c r="D46" s="279">
        <v>38.373268763588428</v>
      </c>
      <c r="E46" s="279">
        <v>21.664917165862331</v>
      </c>
      <c r="F46" s="279">
        <v>2.9799629901313551</v>
      </c>
      <c r="G46" s="279">
        <v>31.309032485338705</v>
      </c>
      <c r="H46" s="123">
        <v>100</v>
      </c>
      <c r="I46" s="280">
        <v>43.904405944572851</v>
      </c>
      <c r="J46" s="279">
        <v>7.8964944485916453</v>
      </c>
      <c r="K46" s="279">
        <v>60.541790160965306</v>
      </c>
      <c r="L46" s="279">
        <v>23.243010936425254</v>
      </c>
      <c r="M46" s="279">
        <v>1.7764474406116706</v>
      </c>
      <c r="N46" s="279">
        <v>6.5422570134060329</v>
      </c>
      <c r="O46" s="123">
        <v>100</v>
      </c>
      <c r="P46" s="280">
        <v>68.147206581058953</v>
      </c>
      <c r="Q46" s="280">
        <v>3.7862301597207222</v>
      </c>
      <c r="R46" s="281">
        <v>1819.2853060607156</v>
      </c>
    </row>
    <row r="47" spans="2:18" x14ac:dyDescent="0.25">
      <c r="B47" s="128" t="s">
        <v>202</v>
      </c>
      <c r="C47" s="278">
        <v>8.4434321917734643</v>
      </c>
      <c r="D47" s="279">
        <v>38.81720608031668</v>
      </c>
      <c r="E47" s="279">
        <v>19.670060472113576</v>
      </c>
      <c r="F47" s="279">
        <v>3.1483195775051813</v>
      </c>
      <c r="G47" s="279">
        <v>29.92098167829112</v>
      </c>
      <c r="H47" s="123">
        <v>100</v>
      </c>
      <c r="I47" s="280">
        <v>47.243846072538737</v>
      </c>
      <c r="J47" s="279">
        <v>10.523244020532353</v>
      </c>
      <c r="K47" s="279">
        <v>61.707532058566571</v>
      </c>
      <c r="L47" s="279">
        <v>19.394316211743423</v>
      </c>
      <c r="M47" s="279">
        <v>2.6027946389163303</v>
      </c>
      <c r="N47" s="279">
        <v>5.7721130702414296</v>
      </c>
      <c r="O47" s="123">
        <v>100</v>
      </c>
      <c r="P47" s="280">
        <v>72.205111728171318</v>
      </c>
      <c r="Q47" s="280">
        <v>4.1120989923643751</v>
      </c>
      <c r="R47" s="281">
        <v>971.95754554781479</v>
      </c>
    </row>
    <row r="48" spans="2:18" x14ac:dyDescent="0.25">
      <c r="B48" s="128" t="s">
        <v>203</v>
      </c>
      <c r="C48" s="278">
        <v>0</v>
      </c>
      <c r="D48" s="279">
        <v>42.339234586734676</v>
      </c>
      <c r="E48" s="279">
        <v>36.305100293980672</v>
      </c>
      <c r="F48" s="279">
        <v>0</v>
      </c>
      <c r="G48" s="279">
        <v>21.355665119284637</v>
      </c>
      <c r="H48" s="123">
        <v>100</v>
      </c>
      <c r="I48" s="280">
        <v>42.33923458673469</v>
      </c>
      <c r="J48" s="279">
        <v>0</v>
      </c>
      <c r="K48" s="279">
        <v>57.247950597686412</v>
      </c>
      <c r="L48" s="279">
        <v>15.340042238089996</v>
      </c>
      <c r="M48" s="279">
        <v>20.965058055890669</v>
      </c>
      <c r="N48" s="279">
        <v>6.4469491083329178</v>
      </c>
      <c r="O48" s="123">
        <v>100</v>
      </c>
      <c r="P48" s="280">
        <v>57.247950597686405</v>
      </c>
      <c r="Q48" s="280">
        <v>20.965058055890673</v>
      </c>
      <c r="R48" s="281">
        <v>18.152922894609166</v>
      </c>
    </row>
    <row r="49" spans="2:18" x14ac:dyDescent="0.25">
      <c r="B49" s="126" t="s">
        <v>204</v>
      </c>
      <c r="C49" s="278"/>
      <c r="D49" s="279"/>
      <c r="E49" s="279"/>
      <c r="F49" s="279"/>
      <c r="G49" s="279"/>
      <c r="H49" s="122"/>
      <c r="I49" s="280"/>
      <c r="J49" s="279"/>
      <c r="K49" s="279"/>
      <c r="L49" s="279"/>
      <c r="M49" s="279"/>
      <c r="N49" s="279"/>
      <c r="O49" s="122"/>
      <c r="P49" s="280"/>
      <c r="Q49" s="280"/>
      <c r="R49" s="281"/>
    </row>
    <row r="50" spans="2:18" x14ac:dyDescent="0.25">
      <c r="B50" s="128" t="s">
        <v>205</v>
      </c>
      <c r="C50" s="278">
        <v>4.3265738419203368</v>
      </c>
      <c r="D50" s="279">
        <v>39.584733621919774</v>
      </c>
      <c r="E50" s="279">
        <v>23.706910637774655</v>
      </c>
      <c r="F50" s="279">
        <v>3.6993952437076412</v>
      </c>
      <c r="G50" s="279">
        <v>28.682386654677583</v>
      </c>
      <c r="H50" s="123">
        <v>100</v>
      </c>
      <c r="I50" s="280">
        <v>43.453113847582514</v>
      </c>
      <c r="J50" s="279">
        <v>5.030380116390841</v>
      </c>
      <c r="K50" s="279">
        <v>54.858063313710268</v>
      </c>
      <c r="L50" s="279">
        <v>31.495965711716451</v>
      </c>
      <c r="M50" s="279">
        <v>3.3465169740255853</v>
      </c>
      <c r="N50" s="279">
        <v>5.2690738841568709</v>
      </c>
      <c r="O50" s="123">
        <v>100</v>
      </c>
      <c r="P50" s="280">
        <v>59.88844343010112</v>
      </c>
      <c r="Q50" s="280">
        <v>4.8967094237521733</v>
      </c>
      <c r="R50" s="281">
        <v>302.67440891126688</v>
      </c>
    </row>
    <row r="51" spans="2:18" x14ac:dyDescent="0.25">
      <c r="B51" s="128" t="s">
        <v>206</v>
      </c>
      <c r="C51" s="278">
        <v>6.8242874243288929</v>
      </c>
      <c r="D51" s="279">
        <v>42.597234555301192</v>
      </c>
      <c r="E51" s="279">
        <v>20.996663189321971</v>
      </c>
      <c r="F51" s="279">
        <v>2.0755101623706258</v>
      </c>
      <c r="G51" s="279">
        <v>27.506304668678521</v>
      </c>
      <c r="H51" s="123">
        <v>100</v>
      </c>
      <c r="I51" s="280">
        <v>49.271702809547044</v>
      </c>
      <c r="J51" s="279">
        <v>8.0971345894983919</v>
      </c>
      <c r="K51" s="279">
        <v>61.396264148538407</v>
      </c>
      <c r="L51" s="279">
        <v>22.717592981738751</v>
      </c>
      <c r="M51" s="279">
        <v>1.5423769805245715</v>
      </c>
      <c r="N51" s="279">
        <v>6.2466312997014182</v>
      </c>
      <c r="O51" s="123">
        <v>100</v>
      </c>
      <c r="P51" s="280">
        <v>69.303122295360325</v>
      </c>
      <c r="Q51" s="280">
        <v>2.7877865780913749</v>
      </c>
      <c r="R51" s="281">
        <v>5884.5462960407431</v>
      </c>
    </row>
    <row r="52" spans="2:18" x14ac:dyDescent="0.25">
      <c r="B52" s="129" t="s">
        <v>207</v>
      </c>
      <c r="C52" s="278"/>
      <c r="D52" s="279"/>
      <c r="E52" s="279"/>
      <c r="F52" s="279"/>
      <c r="G52" s="279"/>
      <c r="H52" s="122"/>
      <c r="I52" s="280"/>
      <c r="J52" s="279"/>
      <c r="K52" s="279"/>
      <c r="L52" s="279"/>
      <c r="M52" s="279"/>
      <c r="N52" s="279"/>
      <c r="O52" s="122"/>
      <c r="P52" s="280"/>
      <c r="Q52" s="280"/>
      <c r="R52" s="281"/>
    </row>
    <row r="53" spans="2:18" x14ac:dyDescent="0.25">
      <c r="B53" s="127" t="s">
        <v>208</v>
      </c>
      <c r="C53" s="278">
        <v>4.4826422714253527</v>
      </c>
      <c r="D53" s="279">
        <v>53.941649573148986</v>
      </c>
      <c r="E53" s="279">
        <v>18.654568466245429</v>
      </c>
      <c r="F53" s="279">
        <v>1.3749422712391828</v>
      </c>
      <c r="G53" s="279">
        <v>21.546197417941162</v>
      </c>
      <c r="H53" s="123">
        <v>100</v>
      </c>
      <c r="I53" s="280">
        <v>57.659231183962888</v>
      </c>
      <c r="J53" s="279">
        <v>6.6346880368546675</v>
      </c>
      <c r="K53" s="279">
        <v>58.83180716537565</v>
      </c>
      <c r="L53" s="279">
        <v>23.966442544301596</v>
      </c>
      <c r="M53" s="279">
        <v>0.6243704315352927</v>
      </c>
      <c r="N53" s="279">
        <v>9.9426918219329838</v>
      </c>
      <c r="O53" s="123">
        <v>100</v>
      </c>
      <c r="P53" s="280">
        <v>65.330321054337716</v>
      </c>
      <c r="Q53" s="280">
        <v>1.9800092346815477</v>
      </c>
      <c r="R53" s="281">
        <v>278.32928413546813</v>
      </c>
    </row>
    <row r="54" spans="2:18" x14ac:dyDescent="0.25">
      <c r="B54" s="131" t="s">
        <v>209</v>
      </c>
      <c r="C54" s="278">
        <v>8.3013438234828296</v>
      </c>
      <c r="D54" s="279">
        <v>44.738340919384918</v>
      </c>
      <c r="E54" s="279">
        <v>28.76262077913508</v>
      </c>
      <c r="F54" s="279">
        <v>2.0440261536812692</v>
      </c>
      <c r="G54" s="279">
        <v>16.153668324315294</v>
      </c>
      <c r="H54" s="123">
        <v>100</v>
      </c>
      <c r="I54" s="280">
        <v>52.9820247644898</v>
      </c>
      <c r="J54" s="279">
        <v>8.815528012429283</v>
      </c>
      <c r="K54" s="279">
        <v>55.540067038241133</v>
      </c>
      <c r="L54" s="279">
        <v>28.326720451931614</v>
      </c>
      <c r="M54" s="279">
        <v>1.4683158346067502</v>
      </c>
      <c r="N54" s="279">
        <v>5.8493686627906483</v>
      </c>
      <c r="O54" s="123">
        <v>100</v>
      </c>
      <c r="P54" s="280">
        <v>64.252475943987037</v>
      </c>
      <c r="Q54" s="280">
        <v>2.7526555472903032</v>
      </c>
      <c r="R54" s="281">
        <v>1633.4656309884449</v>
      </c>
    </row>
    <row r="55" spans="2:18" x14ac:dyDescent="0.25">
      <c r="B55" s="131" t="s">
        <v>210</v>
      </c>
      <c r="C55" s="278">
        <v>7.538942467276752</v>
      </c>
      <c r="D55" s="279">
        <v>44.470175131812709</v>
      </c>
      <c r="E55" s="279">
        <v>19.954063983982532</v>
      </c>
      <c r="F55" s="279">
        <v>1.3399765074619228</v>
      </c>
      <c r="G55" s="279">
        <v>26.696841909466144</v>
      </c>
      <c r="H55" s="123">
        <v>100</v>
      </c>
      <c r="I55" s="280">
        <v>51.551728122590994</v>
      </c>
      <c r="J55" s="279">
        <v>10.107843383453179</v>
      </c>
      <c r="K55" s="279">
        <v>66.911714756621635</v>
      </c>
      <c r="L55" s="279">
        <v>17.115644722044937</v>
      </c>
      <c r="M55" s="279">
        <v>1.0572001650501242</v>
      </c>
      <c r="N55" s="279">
        <v>4.8075969728302903</v>
      </c>
      <c r="O55" s="123">
        <v>100</v>
      </c>
      <c r="P55" s="280">
        <v>76.209797790533869</v>
      </c>
      <c r="Q55" s="280">
        <v>2.0118263254802224</v>
      </c>
      <c r="R55" s="281">
        <v>1174.2312761512728</v>
      </c>
    </row>
    <row r="56" spans="2:18" x14ac:dyDescent="0.25">
      <c r="B56" s="131" t="s">
        <v>211</v>
      </c>
      <c r="C56" s="278">
        <v>5.6735579559632185</v>
      </c>
      <c r="D56" s="279">
        <v>32.519977986606492</v>
      </c>
      <c r="E56" s="279">
        <v>20.248426371428835</v>
      </c>
      <c r="F56" s="279">
        <v>3.9336143410704767</v>
      </c>
      <c r="G56" s="279">
        <v>37.62442334493069</v>
      </c>
      <c r="H56" s="123">
        <v>100</v>
      </c>
      <c r="I56" s="280">
        <v>38.100630101788283</v>
      </c>
      <c r="J56" s="279">
        <v>7.0226224541360738</v>
      </c>
      <c r="K56" s="279">
        <v>52.590947251014356</v>
      </c>
      <c r="L56" s="279">
        <v>28.106444403455722</v>
      </c>
      <c r="M56" s="279">
        <v>2.9979542304606057</v>
      </c>
      <c r="N56" s="279">
        <v>9.2820316609328675</v>
      </c>
      <c r="O56" s="123">
        <v>100</v>
      </c>
      <c r="P56" s="280">
        <v>59.606788478680272</v>
      </c>
      <c r="Q56" s="280">
        <v>4.9734728051950707</v>
      </c>
      <c r="R56" s="281">
        <v>1978.2217116507436</v>
      </c>
    </row>
    <row r="57" spans="2:18" x14ac:dyDescent="0.25">
      <c r="B57" s="131" t="s">
        <v>212</v>
      </c>
      <c r="C57" s="278">
        <v>5.3315202146303156</v>
      </c>
      <c r="D57" s="279">
        <v>39.579849967032906</v>
      </c>
      <c r="E57" s="279">
        <v>18.305695406609846</v>
      </c>
      <c r="F57" s="279">
        <v>0.80200280893236997</v>
      </c>
      <c r="G57" s="279">
        <v>35.980931602794534</v>
      </c>
      <c r="H57" s="123">
        <v>100</v>
      </c>
      <c r="I57" s="280">
        <v>44.87999173792673</v>
      </c>
      <c r="J57" s="279">
        <v>5.2515666424406593</v>
      </c>
      <c r="K57" s="279">
        <v>65.769661133360728</v>
      </c>
      <c r="L57" s="279">
        <v>19.963313242813616</v>
      </c>
      <c r="M57" s="279">
        <v>0.87774055317257782</v>
      </c>
      <c r="N57" s="279">
        <v>8.1377184282122474</v>
      </c>
      <c r="O57" s="123">
        <v>100</v>
      </c>
      <c r="P57" s="280">
        <v>71.021227775801492</v>
      </c>
      <c r="Q57" s="280">
        <v>1.2675121903726163</v>
      </c>
      <c r="R57" s="281">
        <v>921.12979916727829</v>
      </c>
    </row>
    <row r="58" spans="2:18" x14ac:dyDescent="0.25">
      <c r="B58" s="131" t="s">
        <v>213</v>
      </c>
      <c r="C58" s="278">
        <v>7.4548971521419549</v>
      </c>
      <c r="D58" s="279">
        <v>44.990060308979388</v>
      </c>
      <c r="E58" s="279">
        <v>19.590934392665378</v>
      </c>
      <c r="F58" s="279">
        <v>1.8703411792360136</v>
      </c>
      <c r="G58" s="279">
        <v>26.093766966977199</v>
      </c>
      <c r="H58" s="123">
        <v>100</v>
      </c>
      <c r="I58" s="280">
        <v>52.444957461121405</v>
      </c>
      <c r="J58" s="279">
        <v>8.8595451195476276</v>
      </c>
      <c r="K58" s="279">
        <v>66.795525350133886</v>
      </c>
      <c r="L58" s="279">
        <v>17.724398704777304</v>
      </c>
      <c r="M58" s="279">
        <v>0.75276360367736306</v>
      </c>
      <c r="N58" s="279">
        <v>5.8677672218638222</v>
      </c>
      <c r="O58" s="123">
        <v>100</v>
      </c>
      <c r="P58" s="280">
        <v>75.655070469681505</v>
      </c>
      <c r="Q58" s="280">
        <v>2.2680966922100492</v>
      </c>
      <c r="R58" s="281">
        <v>836.79814446736395</v>
      </c>
    </row>
    <row r="59" spans="2:18" x14ac:dyDescent="0.25">
      <c r="B59" s="131" t="s">
        <v>214</v>
      </c>
      <c r="C59" s="278">
        <v>3.7237417156822765</v>
      </c>
      <c r="D59" s="279">
        <v>37.649812307665712</v>
      </c>
      <c r="E59" s="279">
        <v>28.764492870527835</v>
      </c>
      <c r="F59" s="279">
        <v>3.5226250582439436</v>
      </c>
      <c r="G59" s="279">
        <v>26.339328047880255</v>
      </c>
      <c r="H59" s="123">
        <v>100</v>
      </c>
      <c r="I59" s="280">
        <v>41.293007901203005</v>
      </c>
      <c r="J59" s="279">
        <v>5.7527328710258869</v>
      </c>
      <c r="K59" s="279">
        <v>66.307111211158116</v>
      </c>
      <c r="L59" s="279">
        <v>17.411235413675339</v>
      </c>
      <c r="M59" s="279">
        <v>5.827262116309905</v>
      </c>
      <c r="N59" s="279">
        <v>4.7016583878308005</v>
      </c>
      <c r="O59" s="123">
        <v>100</v>
      </c>
      <c r="P59" s="280">
        <v>71.919557825897755</v>
      </c>
      <c r="Q59" s="280">
        <v>5.8159175901440809</v>
      </c>
      <c r="R59" s="281">
        <v>177.39178017028038</v>
      </c>
    </row>
    <row r="60" spans="2:18" x14ac:dyDescent="0.25">
      <c r="B60" s="126" t="s">
        <v>215</v>
      </c>
      <c r="C60" s="278"/>
      <c r="D60" s="279"/>
      <c r="E60" s="279"/>
      <c r="F60" s="279"/>
      <c r="G60" s="279"/>
      <c r="H60" s="122"/>
      <c r="I60" s="280"/>
      <c r="J60" s="279"/>
      <c r="K60" s="279"/>
      <c r="L60" s="279"/>
      <c r="M60" s="279"/>
      <c r="N60" s="279"/>
      <c r="O60" s="122"/>
      <c r="P60" s="280"/>
      <c r="Q60" s="280"/>
      <c r="R60" s="281"/>
    </row>
    <row r="61" spans="2:18" x14ac:dyDescent="0.25">
      <c r="B61" s="128" t="s">
        <v>216</v>
      </c>
      <c r="C61" s="278">
        <v>7.6840001521330734</v>
      </c>
      <c r="D61" s="279">
        <v>47.635303086429012</v>
      </c>
      <c r="E61" s="279">
        <v>24.818489276930013</v>
      </c>
      <c r="F61" s="279">
        <v>0.90669384952548915</v>
      </c>
      <c r="G61" s="279">
        <v>18.955513634982402</v>
      </c>
      <c r="H61" s="123">
        <v>100</v>
      </c>
      <c r="I61" s="280">
        <v>55.121148412844455</v>
      </c>
      <c r="J61" s="279">
        <v>7.7650319499664402</v>
      </c>
      <c r="K61" s="279">
        <v>60.303341222116437</v>
      </c>
      <c r="L61" s="279">
        <v>24.024968790833828</v>
      </c>
      <c r="M61" s="279">
        <v>0.85555542495582193</v>
      </c>
      <c r="N61" s="279">
        <v>7.0511026121276066</v>
      </c>
      <c r="O61" s="123">
        <v>100</v>
      </c>
      <c r="P61" s="280">
        <v>68.052217190328619</v>
      </c>
      <c r="Q61" s="280">
        <v>1.5663546971550977</v>
      </c>
      <c r="R61" s="281">
        <v>1295.2936748268075</v>
      </c>
    </row>
    <row r="62" spans="2:18" x14ac:dyDescent="0.25">
      <c r="B62" s="128" t="s">
        <v>217</v>
      </c>
      <c r="C62" s="278">
        <v>6.0253431781384013</v>
      </c>
      <c r="D62" s="279">
        <v>42.624256980599931</v>
      </c>
      <c r="E62" s="279">
        <v>23.264326644941914</v>
      </c>
      <c r="F62" s="279">
        <v>2.8297496247414546</v>
      </c>
      <c r="G62" s="279">
        <v>25.256323571577788</v>
      </c>
      <c r="H62" s="123">
        <v>100</v>
      </c>
      <c r="I62" s="280">
        <v>48.406763368336705</v>
      </c>
      <c r="J62" s="279">
        <v>6.1057575599150251</v>
      </c>
      <c r="K62" s="279">
        <v>58.063792741447998</v>
      </c>
      <c r="L62" s="279">
        <v>25.880408787265917</v>
      </c>
      <c r="M62" s="279">
        <v>1.8096155013611326</v>
      </c>
      <c r="N62" s="279">
        <v>8.1404254100095308</v>
      </c>
      <c r="O62" s="123">
        <v>100</v>
      </c>
      <c r="P62" s="280">
        <v>64.109140917168176</v>
      </c>
      <c r="Q62" s="280">
        <v>3.5191262401583692</v>
      </c>
      <c r="R62" s="281">
        <v>1408.6792256193969</v>
      </c>
    </row>
    <row r="63" spans="2:18" x14ac:dyDescent="0.25">
      <c r="B63" s="128" t="s">
        <v>218</v>
      </c>
      <c r="C63" s="278">
        <v>8.6165932575222985</v>
      </c>
      <c r="D63" s="279">
        <v>41.40651337928378</v>
      </c>
      <c r="E63" s="279">
        <v>20.841483604867012</v>
      </c>
      <c r="F63" s="279">
        <v>1.8811814908986972</v>
      </c>
      <c r="G63" s="279">
        <v>27.2542282674281</v>
      </c>
      <c r="H63" s="123">
        <v>100</v>
      </c>
      <c r="I63" s="280">
        <v>49.97347403027635</v>
      </c>
      <c r="J63" s="279">
        <v>9.9322051367667328</v>
      </c>
      <c r="K63" s="279">
        <v>57.450443208451183</v>
      </c>
      <c r="L63" s="279">
        <v>24.370059676515094</v>
      </c>
      <c r="M63" s="279">
        <v>1.7005843880185969</v>
      </c>
      <c r="N63" s="279">
        <v>6.5467075902482907</v>
      </c>
      <c r="O63" s="123">
        <v>100</v>
      </c>
      <c r="P63" s="280">
        <v>67.32729105325447</v>
      </c>
      <c r="Q63" s="280">
        <v>2.4815123974654112</v>
      </c>
      <c r="R63" s="281">
        <v>1470.9787423371336</v>
      </c>
    </row>
    <row r="64" spans="2:18" x14ac:dyDescent="0.25">
      <c r="B64" s="128" t="s">
        <v>219</v>
      </c>
      <c r="C64" s="278">
        <v>5.1272880796377196</v>
      </c>
      <c r="D64" s="279">
        <v>34.093603650431994</v>
      </c>
      <c r="E64" s="279">
        <v>22.646649991650637</v>
      </c>
      <c r="F64" s="279">
        <v>4.222459072402426</v>
      </c>
      <c r="G64" s="279">
        <v>33.909999205876964</v>
      </c>
      <c r="H64" s="123">
        <v>100</v>
      </c>
      <c r="I64" s="280">
        <v>39.135620779536879</v>
      </c>
      <c r="J64" s="279">
        <v>6.3347499485239602</v>
      </c>
      <c r="K64" s="279">
        <v>58.726317379890759</v>
      </c>
      <c r="L64" s="279">
        <v>23.794225921703401</v>
      </c>
      <c r="M64" s="279">
        <v>3.671797597868403</v>
      </c>
      <c r="N64" s="279">
        <v>7.4729091520132362</v>
      </c>
      <c r="O64" s="123">
        <v>100</v>
      </c>
      <c r="P64" s="280">
        <v>64.797023647485759</v>
      </c>
      <c r="Q64" s="280">
        <v>5.6121464643593422</v>
      </c>
      <c r="R64" s="281">
        <v>1441.4778737821175</v>
      </c>
    </row>
    <row r="65" spans="2:18" x14ac:dyDescent="0.25">
      <c r="B65" s="133" t="s">
        <v>220</v>
      </c>
      <c r="C65" s="282">
        <v>5.9169219447362362</v>
      </c>
      <c r="D65" s="283">
        <v>38.745383327737756</v>
      </c>
      <c r="E65" s="283">
        <v>18.677014103045519</v>
      </c>
      <c r="F65" s="283">
        <v>1.4426829746905825</v>
      </c>
      <c r="G65" s="283">
        <v>35.217997649789908</v>
      </c>
      <c r="H65" s="124">
        <v>100</v>
      </c>
      <c r="I65" s="284">
        <v>44.491702316678818</v>
      </c>
      <c r="J65" s="283">
        <v>9.2918863916242458</v>
      </c>
      <c r="K65" s="283">
        <v>64.218338309553388</v>
      </c>
      <c r="L65" s="283">
        <v>19.716521028279928</v>
      </c>
      <c r="M65" s="283">
        <v>0.56038039446770993</v>
      </c>
      <c r="N65" s="283">
        <v>6.2128738760747346</v>
      </c>
      <c r="O65" s="124">
        <v>100</v>
      </c>
      <c r="P65" s="284">
        <v>73.115867570715878</v>
      </c>
      <c r="Q65" s="284">
        <v>1.8937921482794515</v>
      </c>
      <c r="R65" s="285">
        <v>1383.1381101653928</v>
      </c>
    </row>
    <row r="66" spans="2:18" x14ac:dyDescent="0.25">
      <c r="B66" s="534" t="s">
        <v>523</v>
      </c>
      <c r="C66" s="535"/>
      <c r="D66" s="535"/>
      <c r="E66" s="535"/>
      <c r="F66" s="535"/>
      <c r="G66" s="535"/>
      <c r="H66" s="535"/>
      <c r="I66" s="535"/>
      <c r="J66" s="535"/>
      <c r="K66" s="535"/>
      <c r="L66" s="535"/>
      <c r="M66" s="535"/>
      <c r="N66" s="535"/>
      <c r="O66" s="535"/>
      <c r="P66" s="535"/>
      <c r="Q66" s="535"/>
      <c r="R66" s="536"/>
    </row>
    <row r="67" spans="2:18" x14ac:dyDescent="0.25">
      <c r="B67" s="527"/>
      <c r="C67" s="527"/>
      <c r="D67" s="527"/>
      <c r="E67" s="527"/>
      <c r="F67" s="527"/>
      <c r="G67" s="527"/>
      <c r="H67" s="527"/>
      <c r="I67" s="527"/>
      <c r="J67" s="527"/>
      <c r="K67" s="527"/>
      <c r="L67" s="527"/>
      <c r="M67" s="527"/>
      <c r="N67" s="527"/>
      <c r="O67" s="527"/>
      <c r="P67" s="527"/>
      <c r="Q67" s="527"/>
      <c r="R67" s="527"/>
    </row>
    <row r="68" spans="2:18" x14ac:dyDescent="0.25">
      <c r="B68" s="518" t="s">
        <v>221</v>
      </c>
      <c r="C68" s="519"/>
      <c r="D68" s="519"/>
      <c r="E68" s="519"/>
      <c r="F68" s="519"/>
      <c r="G68" s="519"/>
      <c r="H68" s="519"/>
      <c r="I68" s="519"/>
      <c r="J68" s="519"/>
      <c r="K68" s="519"/>
      <c r="L68" s="519"/>
      <c r="M68" s="519"/>
      <c r="N68" s="519"/>
      <c r="O68" s="519"/>
      <c r="P68" s="519"/>
      <c r="Q68" s="519"/>
      <c r="R68" s="520"/>
    </row>
    <row r="69" spans="2:18" x14ac:dyDescent="0.25">
      <c r="B69" s="286" t="s">
        <v>524</v>
      </c>
    </row>
    <row r="72" spans="2:18" x14ac:dyDescent="0.25">
      <c r="B72" s="531" t="s">
        <v>222</v>
      </c>
      <c r="C72" s="532"/>
      <c r="D72" s="532"/>
      <c r="E72" s="532"/>
      <c r="F72" s="532"/>
      <c r="G72" s="532"/>
      <c r="H72" s="532"/>
      <c r="I72" s="532"/>
      <c r="J72" s="532"/>
      <c r="K72" s="532"/>
      <c r="L72" s="532"/>
      <c r="M72" s="532"/>
      <c r="N72" s="532"/>
      <c r="O72" s="532"/>
      <c r="P72" s="532"/>
      <c r="Q72" s="532"/>
      <c r="R72" s="533"/>
    </row>
    <row r="73" spans="2:18" ht="21" customHeight="1" x14ac:dyDescent="0.25">
      <c r="B73" s="528" t="s">
        <v>223</v>
      </c>
      <c r="C73" s="529"/>
      <c r="D73" s="529"/>
      <c r="E73" s="529"/>
      <c r="F73" s="529"/>
      <c r="G73" s="529"/>
      <c r="H73" s="529"/>
      <c r="I73" s="529"/>
      <c r="J73" s="529"/>
      <c r="K73" s="529"/>
      <c r="L73" s="529"/>
      <c r="M73" s="529"/>
      <c r="N73" s="529"/>
      <c r="O73" s="529"/>
      <c r="P73" s="529"/>
      <c r="Q73" s="529"/>
      <c r="R73" s="530"/>
    </row>
    <row r="74" spans="2:18" ht="25.15" customHeight="1" x14ac:dyDescent="0.25">
      <c r="B74" s="521"/>
      <c r="C74" s="522" t="s">
        <v>224</v>
      </c>
      <c r="D74" s="523"/>
      <c r="E74" s="523"/>
      <c r="F74" s="523"/>
      <c r="G74" s="523"/>
      <c r="H74" s="524" t="s">
        <v>150</v>
      </c>
      <c r="I74" s="521" t="s">
        <v>525</v>
      </c>
      <c r="J74" s="523" t="s">
        <v>225</v>
      </c>
      <c r="K74" s="523"/>
      <c r="L74" s="523"/>
      <c r="M74" s="523"/>
      <c r="N74" s="523"/>
      <c r="O74" s="524" t="s">
        <v>150</v>
      </c>
      <c r="P74" s="521" t="s">
        <v>226</v>
      </c>
      <c r="Q74" s="521" t="s">
        <v>227</v>
      </c>
      <c r="R74" s="524" t="s">
        <v>228</v>
      </c>
    </row>
    <row r="75" spans="2:18" ht="38.25" x14ac:dyDescent="0.25">
      <c r="B75" s="521"/>
      <c r="C75" s="134" t="s">
        <v>166</v>
      </c>
      <c r="D75" s="120" t="s">
        <v>167</v>
      </c>
      <c r="E75" s="120" t="s">
        <v>168</v>
      </c>
      <c r="F75" s="120" t="s">
        <v>169</v>
      </c>
      <c r="G75" s="120" t="s">
        <v>170</v>
      </c>
      <c r="H75" s="524"/>
      <c r="I75" s="521"/>
      <c r="J75" s="120" t="s">
        <v>166</v>
      </c>
      <c r="K75" s="120" t="s">
        <v>167</v>
      </c>
      <c r="L75" s="120" t="s">
        <v>168</v>
      </c>
      <c r="M75" s="120" t="s">
        <v>169</v>
      </c>
      <c r="N75" s="120" t="s">
        <v>171</v>
      </c>
      <c r="O75" s="524"/>
      <c r="P75" s="521"/>
      <c r="Q75" s="521"/>
      <c r="R75" s="524"/>
    </row>
    <row r="76" spans="2:18" x14ac:dyDescent="0.25">
      <c r="B76" s="125"/>
      <c r="C76" s="118"/>
      <c r="D76" s="118"/>
      <c r="E76" s="118"/>
      <c r="F76" s="118"/>
      <c r="G76" s="118"/>
      <c r="H76" s="118"/>
      <c r="I76" s="118"/>
      <c r="J76" s="118"/>
      <c r="K76" s="118"/>
      <c r="L76" s="118"/>
      <c r="M76" s="118"/>
      <c r="N76" s="118"/>
      <c r="O76" s="118"/>
      <c r="P76" s="118"/>
      <c r="Q76" s="118"/>
      <c r="R76" s="119"/>
    </row>
    <row r="77" spans="2:18" x14ac:dyDescent="0.25">
      <c r="B77" s="126" t="s">
        <v>150</v>
      </c>
      <c r="C77" s="287">
        <v>17.556856598428013</v>
      </c>
      <c r="D77" s="288">
        <v>65.391431505979483</v>
      </c>
      <c r="E77" s="288">
        <v>13.235104766095896</v>
      </c>
      <c r="F77" s="288">
        <v>0.5402165146629907</v>
      </c>
      <c r="G77" s="288">
        <v>3.2763906148334527</v>
      </c>
      <c r="H77" s="121">
        <v>100</v>
      </c>
      <c r="I77" s="289">
        <v>82.900947464296706</v>
      </c>
      <c r="J77" s="288">
        <v>21.617283037589516</v>
      </c>
      <c r="K77" s="288">
        <v>68.231972030525128</v>
      </c>
      <c r="L77" s="288">
        <v>9.1347665317954974</v>
      </c>
      <c r="M77" s="288">
        <v>0.32921571403130717</v>
      </c>
      <c r="N77" s="288">
        <v>0.68676268605842672</v>
      </c>
      <c r="O77" s="121">
        <v>100</v>
      </c>
      <c r="P77" s="289">
        <v>89.701483998994149</v>
      </c>
      <c r="Q77" s="289">
        <v>0.62512931627195434</v>
      </c>
      <c r="R77" s="290">
        <v>2828.0000000000041</v>
      </c>
    </row>
    <row r="78" spans="2:18" x14ac:dyDescent="0.25">
      <c r="B78" s="127"/>
      <c r="C78" s="287"/>
      <c r="D78" s="288"/>
      <c r="E78" s="288"/>
      <c r="F78" s="288"/>
      <c r="G78" s="288"/>
      <c r="H78" s="122"/>
      <c r="I78" s="289"/>
      <c r="J78" s="288"/>
      <c r="K78" s="288"/>
      <c r="L78" s="288"/>
      <c r="M78" s="288"/>
      <c r="N78" s="288"/>
      <c r="O78" s="122"/>
      <c r="P78" s="289"/>
      <c r="Q78" s="289"/>
      <c r="R78" s="290"/>
    </row>
    <row r="79" spans="2:18" x14ac:dyDescent="0.25">
      <c r="B79" s="126" t="s">
        <v>172</v>
      </c>
      <c r="C79" s="287"/>
      <c r="D79" s="288"/>
      <c r="E79" s="288"/>
      <c r="F79" s="288"/>
      <c r="G79" s="288"/>
      <c r="H79" s="122"/>
      <c r="I79" s="289"/>
      <c r="J79" s="288"/>
      <c r="K79" s="288"/>
      <c r="L79" s="288"/>
      <c r="M79" s="288"/>
      <c r="N79" s="288"/>
      <c r="O79" s="122"/>
      <c r="P79" s="289"/>
      <c r="Q79" s="289"/>
      <c r="R79" s="290"/>
    </row>
    <row r="80" spans="2:18" x14ac:dyDescent="0.25">
      <c r="B80" s="128" t="s">
        <v>173</v>
      </c>
      <c r="C80" s="291">
        <v>13.851474680847126</v>
      </c>
      <c r="D80" s="292">
        <v>67.853769381580179</v>
      </c>
      <c r="E80" s="292">
        <v>14.047390607204314</v>
      </c>
      <c r="F80" s="292">
        <v>0.45032312803645924</v>
      </c>
      <c r="G80" s="292">
        <v>3.7970422023320607</v>
      </c>
      <c r="H80" s="123">
        <v>100</v>
      </c>
      <c r="I80" s="293">
        <v>81.705244062427084</v>
      </c>
      <c r="J80" s="292">
        <v>17.621181705291782</v>
      </c>
      <c r="K80" s="292">
        <v>71.723739810388196</v>
      </c>
      <c r="L80" s="292">
        <v>9.7558103979933737</v>
      </c>
      <c r="M80" s="292">
        <v>0.25601732297788793</v>
      </c>
      <c r="N80" s="292">
        <v>0.64325076334898279</v>
      </c>
      <c r="O80" s="123">
        <v>100</v>
      </c>
      <c r="P80" s="293">
        <v>89.254043748484079</v>
      </c>
      <c r="Q80" s="293">
        <v>0.55899909313905383</v>
      </c>
      <c r="R80" s="294">
        <v>2121.7940836076623</v>
      </c>
    </row>
    <row r="81" spans="2:18" x14ac:dyDescent="0.25">
      <c r="B81" s="128" t="s">
        <v>229</v>
      </c>
      <c r="C81" s="291">
        <v>31.568915528887466</v>
      </c>
      <c r="D81" s="292">
        <v>56.903027421232309</v>
      </c>
      <c r="E81" s="292">
        <v>9.0515376305965916</v>
      </c>
      <c r="F81" s="292">
        <v>0.75819725211848654</v>
      </c>
      <c r="G81" s="292">
        <v>1.7183221671648181</v>
      </c>
      <c r="H81" s="123">
        <v>100</v>
      </c>
      <c r="I81" s="293">
        <v>88.364603152350128</v>
      </c>
      <c r="J81" s="292">
        <v>37.605122026030372</v>
      </c>
      <c r="K81" s="292">
        <v>54.708611031654875</v>
      </c>
      <c r="L81" s="292">
        <v>6.4649154253780052</v>
      </c>
      <c r="M81" s="292">
        <v>0.51936280903726095</v>
      </c>
      <c r="N81" s="292">
        <v>0.70198870789906476</v>
      </c>
      <c r="O81" s="123">
        <v>100</v>
      </c>
      <c r="P81" s="293">
        <v>92.04598763803439</v>
      </c>
      <c r="Q81" s="293">
        <v>0.77727469779040625</v>
      </c>
      <c r="R81" s="294">
        <v>520.93420262981795</v>
      </c>
    </row>
    <row r="82" spans="2:18" x14ac:dyDescent="0.25">
      <c r="B82" s="128" t="s">
        <v>175</v>
      </c>
      <c r="C82" s="291">
        <v>20.658237878976493</v>
      </c>
      <c r="D82" s="292">
        <v>61.006820205405056</v>
      </c>
      <c r="E82" s="292">
        <v>15.694361524514392</v>
      </c>
      <c r="F82" s="292">
        <v>0.95977002279695778</v>
      </c>
      <c r="G82" s="292">
        <v>1.6808103683071511</v>
      </c>
      <c r="H82" s="123">
        <v>100</v>
      </c>
      <c r="I82" s="293">
        <v>81.232216122717873</v>
      </c>
      <c r="J82" s="292">
        <v>22.517082603038975</v>
      </c>
      <c r="K82" s="292">
        <v>66.186673094929077</v>
      </c>
      <c r="L82" s="292">
        <v>9.5167519218924586</v>
      </c>
      <c r="M82" s="292">
        <v>0.63518558508770739</v>
      </c>
      <c r="N82" s="292">
        <v>1.144306795051824</v>
      </c>
      <c r="O82" s="123">
        <v>100</v>
      </c>
      <c r="P82" s="293">
        <v>88.233607160467741</v>
      </c>
      <c r="Q82" s="293">
        <v>0.95468304007560656</v>
      </c>
      <c r="R82" s="294">
        <v>185.27171376251778</v>
      </c>
    </row>
    <row r="83" spans="2:18" x14ac:dyDescent="0.25">
      <c r="B83" s="129" t="s">
        <v>176</v>
      </c>
      <c r="C83" s="291"/>
      <c r="D83" s="292"/>
      <c r="E83" s="292"/>
      <c r="F83" s="292"/>
      <c r="G83" s="292"/>
      <c r="H83" s="122"/>
      <c r="I83" s="293"/>
      <c r="J83" s="292"/>
      <c r="K83" s="292"/>
      <c r="L83" s="292"/>
      <c r="M83" s="292"/>
      <c r="N83" s="292"/>
      <c r="O83" s="122"/>
      <c r="P83" s="293"/>
      <c r="Q83" s="293"/>
      <c r="R83" s="294"/>
    </row>
    <row r="84" spans="2:18" x14ac:dyDescent="0.25">
      <c r="B84" s="130" t="s">
        <v>177</v>
      </c>
      <c r="C84" s="291">
        <v>14.09187487434874</v>
      </c>
      <c r="D84" s="292">
        <v>68.28786938808436</v>
      </c>
      <c r="E84" s="292">
        <v>13.659709520120774</v>
      </c>
      <c r="F84" s="292">
        <v>0.54205883936946542</v>
      </c>
      <c r="G84" s="292">
        <v>3.4184873780768212</v>
      </c>
      <c r="H84" s="123">
        <v>100</v>
      </c>
      <c r="I84" s="293">
        <v>82.379744262432851</v>
      </c>
      <c r="J84" s="292">
        <v>19.163804836938233</v>
      </c>
      <c r="K84" s="292">
        <v>72.017982830625485</v>
      </c>
      <c r="L84" s="292">
        <v>7.8485474995830211</v>
      </c>
      <c r="M84" s="292">
        <v>0.18768972743821</v>
      </c>
      <c r="N84" s="292">
        <v>0.78197510541517434</v>
      </c>
      <c r="O84" s="123">
        <v>100</v>
      </c>
      <c r="P84" s="293">
        <v>91.181787667563427</v>
      </c>
      <c r="Q84" s="293">
        <v>0.70550185535777987</v>
      </c>
      <c r="R84" s="294">
        <v>1175.4948137096546</v>
      </c>
    </row>
    <row r="85" spans="2:18" x14ac:dyDescent="0.25">
      <c r="B85" s="130" t="s">
        <v>178</v>
      </c>
      <c r="C85" s="291">
        <v>13.386289498130358</v>
      </c>
      <c r="D85" s="292">
        <v>67.546860982659283</v>
      </c>
      <c r="E85" s="292">
        <v>14.76694125233465</v>
      </c>
      <c r="F85" s="292">
        <v>0.4165409210555488</v>
      </c>
      <c r="G85" s="292">
        <v>3.8833673458202815</v>
      </c>
      <c r="H85" s="123">
        <v>100</v>
      </c>
      <c r="I85" s="293">
        <v>80.933150480789593</v>
      </c>
      <c r="J85" s="292">
        <v>14.937031288383936</v>
      </c>
      <c r="K85" s="292">
        <v>72.420043745582845</v>
      </c>
      <c r="L85" s="292">
        <v>11.63730941960849</v>
      </c>
      <c r="M85" s="292">
        <v>0.42261513576155041</v>
      </c>
      <c r="N85" s="292">
        <v>0.5830004106633081</v>
      </c>
      <c r="O85" s="123">
        <v>100</v>
      </c>
      <c r="P85" s="293">
        <v>87.110356090735181</v>
      </c>
      <c r="Q85" s="293">
        <v>0.46687252524185519</v>
      </c>
      <c r="R85" s="294">
        <v>764.16404315946033</v>
      </c>
    </row>
    <row r="86" spans="2:18" x14ac:dyDescent="0.25">
      <c r="B86" s="130" t="s">
        <v>179</v>
      </c>
      <c r="C86" s="291">
        <v>19.613056203206138</v>
      </c>
      <c r="D86" s="292">
        <v>63.953772763918757</v>
      </c>
      <c r="E86" s="292">
        <v>10.821733983558767</v>
      </c>
      <c r="F86" s="292">
        <v>0.64632734500497824</v>
      </c>
      <c r="G86" s="292">
        <v>4.9651097043114545</v>
      </c>
      <c r="H86" s="123">
        <v>100</v>
      </c>
      <c r="I86" s="293">
        <v>83.251233679633003</v>
      </c>
      <c r="J86" s="292">
        <v>31.192928502569501</v>
      </c>
      <c r="K86" s="292">
        <v>56.828005368621184</v>
      </c>
      <c r="L86" s="292">
        <v>11.979066128809386</v>
      </c>
      <c r="M86" s="292">
        <v>0</v>
      </c>
      <c r="N86" s="292">
        <v>0</v>
      </c>
      <c r="O86" s="123">
        <v>100</v>
      </c>
      <c r="P86" s="293">
        <v>87.688517381613053</v>
      </c>
      <c r="Q86" s="293">
        <v>0.64388644989406141</v>
      </c>
      <c r="R86" s="294">
        <v>167.356079447567</v>
      </c>
    </row>
    <row r="87" spans="2:18" x14ac:dyDescent="0.25">
      <c r="B87" s="130" t="s">
        <v>180</v>
      </c>
      <c r="C87" s="291">
        <v>18.608230092753857</v>
      </c>
      <c r="D87" s="292">
        <v>80.513840748468041</v>
      </c>
      <c r="E87" s="292">
        <v>0.87792915877809707</v>
      </c>
      <c r="F87" s="292">
        <v>0</v>
      </c>
      <c r="G87" s="292">
        <v>0</v>
      </c>
      <c r="H87" s="123">
        <v>100</v>
      </c>
      <c r="I87" s="293">
        <v>99.122070841221884</v>
      </c>
      <c r="J87" s="292">
        <v>18.608230092753857</v>
      </c>
      <c r="K87" s="292">
        <v>81.391769907246143</v>
      </c>
      <c r="L87" s="292">
        <v>0</v>
      </c>
      <c r="M87" s="292">
        <v>0</v>
      </c>
      <c r="N87" s="292">
        <v>0</v>
      </c>
      <c r="O87" s="123">
        <v>100</v>
      </c>
      <c r="P87" s="293">
        <v>100</v>
      </c>
      <c r="Q87" s="293">
        <v>0</v>
      </c>
      <c r="R87" s="294">
        <v>29.220538250999851</v>
      </c>
    </row>
    <row r="88" spans="2:18" x14ac:dyDescent="0.25">
      <c r="B88" s="130" t="s">
        <v>181</v>
      </c>
      <c r="C88" s="291">
        <v>36.375513145530547</v>
      </c>
      <c r="D88" s="292">
        <v>47.498020570283813</v>
      </c>
      <c r="E88" s="292">
        <v>9.8000027059297246</v>
      </c>
      <c r="F88" s="292">
        <v>1.5627910140131658</v>
      </c>
      <c r="G88" s="292">
        <v>4.7636725642428095</v>
      </c>
      <c r="H88" s="123">
        <v>100</v>
      </c>
      <c r="I88" s="293">
        <v>83.873533715814318</v>
      </c>
      <c r="J88" s="292">
        <v>40.618929599845913</v>
      </c>
      <c r="K88" s="292">
        <v>44.91312401374195</v>
      </c>
      <c r="L88" s="292">
        <v>10.264227421451821</v>
      </c>
      <c r="M88" s="292">
        <v>1.6864865403693128</v>
      </c>
      <c r="N88" s="292">
        <v>2.517232424591064</v>
      </c>
      <c r="O88" s="123">
        <v>100</v>
      </c>
      <c r="P88" s="293">
        <v>84.75063650811596</v>
      </c>
      <c r="Q88" s="293">
        <v>1.6710788730081807</v>
      </c>
      <c r="R88" s="294">
        <v>96.200053104170195</v>
      </c>
    </row>
    <row r="89" spans="2:18" x14ac:dyDescent="0.25">
      <c r="B89" s="130" t="s">
        <v>182</v>
      </c>
      <c r="C89" s="291">
        <v>17.844555207058274</v>
      </c>
      <c r="D89" s="292">
        <v>66.939952825147586</v>
      </c>
      <c r="E89" s="292">
        <v>12.694274494123373</v>
      </c>
      <c r="F89" s="292">
        <v>0.14062158602045918</v>
      </c>
      <c r="G89" s="292">
        <v>2.3805958876503226</v>
      </c>
      <c r="H89" s="123">
        <v>100</v>
      </c>
      <c r="I89" s="293">
        <v>84.784508032205807</v>
      </c>
      <c r="J89" s="292">
        <v>19.459364869234847</v>
      </c>
      <c r="K89" s="292">
        <v>71.600715505551221</v>
      </c>
      <c r="L89" s="292">
        <v>8.2995890994570267</v>
      </c>
      <c r="M89" s="292">
        <v>0</v>
      </c>
      <c r="N89" s="292">
        <v>0.6403305257569113</v>
      </c>
      <c r="O89" s="123">
        <v>100</v>
      </c>
      <c r="P89" s="293">
        <v>91.060080374786111</v>
      </c>
      <c r="Q89" s="293">
        <v>0.14062158602045918</v>
      </c>
      <c r="R89" s="294">
        <v>194.71777778542372</v>
      </c>
    </row>
    <row r="90" spans="2:18" x14ac:dyDescent="0.25">
      <c r="B90" s="131" t="s">
        <v>230</v>
      </c>
      <c r="C90" s="291">
        <v>41.155624176803329</v>
      </c>
      <c r="D90" s="292">
        <v>53.211817150195152</v>
      </c>
      <c r="E90" s="292">
        <v>4.3708215008745093</v>
      </c>
      <c r="F90" s="292">
        <v>1.2617371721270183</v>
      </c>
      <c r="G90" s="292">
        <v>0</v>
      </c>
      <c r="H90" s="123">
        <v>100</v>
      </c>
      <c r="I90" s="293">
        <v>94.367441326998446</v>
      </c>
      <c r="J90" s="292">
        <v>46.727640785305759</v>
      </c>
      <c r="K90" s="292">
        <v>48.362197840543743</v>
      </c>
      <c r="L90" s="292">
        <v>3.6484242020235098</v>
      </c>
      <c r="M90" s="292">
        <v>1.2617371721270183</v>
      </c>
      <c r="N90" s="292">
        <v>0</v>
      </c>
      <c r="O90" s="123">
        <v>100</v>
      </c>
      <c r="P90" s="293">
        <v>95.089838625849467</v>
      </c>
      <c r="Q90" s="293">
        <v>1.2617371721270159</v>
      </c>
      <c r="R90" s="294">
        <v>86.397758898641996</v>
      </c>
    </row>
    <row r="91" spans="2:18" x14ac:dyDescent="0.25">
      <c r="B91" s="131" t="s">
        <v>184</v>
      </c>
      <c r="C91" s="291">
        <v>36.211203300568826</v>
      </c>
      <c r="D91" s="292">
        <v>50.110956012324657</v>
      </c>
      <c r="E91" s="292">
        <v>12.013216929156458</v>
      </c>
      <c r="F91" s="292">
        <v>0</v>
      </c>
      <c r="G91" s="292">
        <v>1.6646237579501177</v>
      </c>
      <c r="H91" s="123">
        <v>100</v>
      </c>
      <c r="I91" s="293">
        <v>86.322159312893405</v>
      </c>
      <c r="J91" s="292">
        <v>42.824589057039603</v>
      </c>
      <c r="K91" s="292">
        <v>49.153261685338848</v>
      </c>
      <c r="L91" s="292">
        <v>8.0221492576216225</v>
      </c>
      <c r="M91" s="292">
        <v>0</v>
      </c>
      <c r="N91" s="292">
        <v>0</v>
      </c>
      <c r="O91" s="123">
        <v>100</v>
      </c>
      <c r="P91" s="293">
        <v>91.977850742378394</v>
      </c>
      <c r="Q91" s="293">
        <v>0</v>
      </c>
      <c r="R91" s="294">
        <v>129.17722188156259</v>
      </c>
    </row>
    <row r="92" spans="2:18" x14ac:dyDescent="0.25">
      <c r="B92" s="131" t="s">
        <v>185</v>
      </c>
      <c r="C92" s="291">
        <v>0.92871690902468562</v>
      </c>
      <c r="D92" s="292">
        <v>74.534652575880031</v>
      </c>
      <c r="E92" s="292">
        <v>21.572456115443313</v>
      </c>
      <c r="F92" s="292">
        <v>0.67129296926784343</v>
      </c>
      <c r="G92" s="292">
        <v>2.2928814303841789</v>
      </c>
      <c r="H92" s="123">
        <v>100</v>
      </c>
      <c r="I92" s="293">
        <v>75.463369484904675</v>
      </c>
      <c r="J92" s="292">
        <v>1.9442667589723917</v>
      </c>
      <c r="K92" s="292">
        <v>86.795061312316818</v>
      </c>
      <c r="L92" s="292">
        <v>11.260671928710826</v>
      </c>
      <c r="M92" s="292">
        <v>0</v>
      </c>
      <c r="N92" s="292">
        <v>0</v>
      </c>
      <c r="O92" s="123">
        <v>100</v>
      </c>
      <c r="P92" s="293">
        <v>88.739328071289179</v>
      </c>
      <c r="Q92" s="293">
        <v>0.67129296926784321</v>
      </c>
      <c r="R92" s="294">
        <v>89.108008979903587</v>
      </c>
    </row>
    <row r="93" spans="2:18" x14ac:dyDescent="0.25">
      <c r="B93" s="131" t="s">
        <v>186</v>
      </c>
      <c r="C93" s="291">
        <v>39.128782695155714</v>
      </c>
      <c r="D93" s="292">
        <v>48.342223105193327</v>
      </c>
      <c r="E93" s="292">
        <v>10.191358702456601</v>
      </c>
      <c r="F93" s="292">
        <v>1.2298388376335634</v>
      </c>
      <c r="G93" s="292">
        <v>1.1077966595608428</v>
      </c>
      <c r="H93" s="123">
        <v>100</v>
      </c>
      <c r="I93" s="293">
        <v>86.57779259741794</v>
      </c>
      <c r="J93" s="292">
        <v>41.777110133436835</v>
      </c>
      <c r="K93" s="292">
        <v>46.893343128215236</v>
      </c>
      <c r="L93" s="292">
        <v>7.8841145815927156</v>
      </c>
      <c r="M93" s="292">
        <v>1.2298388376335634</v>
      </c>
      <c r="N93" s="292">
        <v>2.2155933191216857</v>
      </c>
      <c r="O93" s="123">
        <v>100</v>
      </c>
      <c r="P93" s="293">
        <v>87.764991859459315</v>
      </c>
      <c r="Q93" s="293">
        <v>1.2172802957807451</v>
      </c>
      <c r="R93" s="294">
        <v>96.16370478261419</v>
      </c>
    </row>
    <row r="94" spans="2:18" x14ac:dyDescent="0.25">
      <c r="B94" s="129" t="s">
        <v>187</v>
      </c>
      <c r="C94" s="291"/>
      <c r="D94" s="292"/>
      <c r="E94" s="292"/>
      <c r="F94" s="292"/>
      <c r="G94" s="292"/>
      <c r="H94" s="122"/>
      <c r="I94" s="293"/>
      <c r="J94" s="292"/>
      <c r="K94" s="292"/>
      <c r="L94" s="292"/>
      <c r="M94" s="292"/>
      <c r="N94" s="292"/>
      <c r="O94" s="122"/>
      <c r="P94" s="293"/>
      <c r="Q94" s="293"/>
      <c r="R94" s="294"/>
    </row>
    <row r="95" spans="2:18" x14ac:dyDescent="0.25">
      <c r="B95" s="128" t="s">
        <v>188</v>
      </c>
      <c r="C95" s="291">
        <v>20.655976529947935</v>
      </c>
      <c r="D95" s="292">
        <v>62.746364851968586</v>
      </c>
      <c r="E95" s="292">
        <v>12.861238091510984</v>
      </c>
      <c r="F95" s="292">
        <v>0.10481789212629694</v>
      </c>
      <c r="G95" s="292">
        <v>3.6316026344462062</v>
      </c>
      <c r="H95" s="123">
        <v>100</v>
      </c>
      <c r="I95" s="293">
        <v>83.264363116832968</v>
      </c>
      <c r="J95" s="292">
        <v>26.54682224548089</v>
      </c>
      <c r="K95" s="292">
        <v>64.261040197753843</v>
      </c>
      <c r="L95" s="292">
        <v>7.2913637290136837</v>
      </c>
      <c r="M95" s="292">
        <v>0</v>
      </c>
      <c r="N95" s="292">
        <v>1.9007738277516255</v>
      </c>
      <c r="O95" s="123">
        <v>100</v>
      </c>
      <c r="P95" s="293">
        <v>90.657632712171193</v>
      </c>
      <c r="Q95" s="293">
        <v>0.10464448463358535</v>
      </c>
      <c r="R95" s="294">
        <v>593.56702079381262</v>
      </c>
    </row>
    <row r="96" spans="2:18" x14ac:dyDescent="0.25">
      <c r="B96" s="132" t="s">
        <v>189</v>
      </c>
      <c r="C96" s="291">
        <v>21.03423039080624</v>
      </c>
      <c r="D96" s="292">
        <v>63.113407031223801</v>
      </c>
      <c r="E96" s="292">
        <v>11.861271205016525</v>
      </c>
      <c r="F96" s="292">
        <v>0.16938144523484119</v>
      </c>
      <c r="G96" s="292">
        <v>3.8217099277184579</v>
      </c>
      <c r="H96" s="123">
        <v>100</v>
      </c>
      <c r="I96" s="293">
        <v>83.922906701066879</v>
      </c>
      <c r="J96" s="292">
        <v>25.7516790231148</v>
      </c>
      <c r="K96" s="292">
        <v>64.186400090368835</v>
      </c>
      <c r="L96" s="292">
        <v>7.7686146509685559</v>
      </c>
      <c r="M96" s="292">
        <v>0</v>
      </c>
      <c r="N96" s="292">
        <v>2.2933062355476905</v>
      </c>
      <c r="O96" s="123">
        <v>100</v>
      </c>
      <c r="P96" s="293">
        <v>89.697884023277624</v>
      </c>
      <c r="Q96" s="293">
        <v>0.16892908298829945</v>
      </c>
      <c r="R96" s="294">
        <v>367.6898843449203</v>
      </c>
    </row>
    <row r="97" spans="2:18" x14ac:dyDescent="0.25">
      <c r="B97" s="132" t="s">
        <v>190</v>
      </c>
      <c r="C97" s="291">
        <v>20.041887458407079</v>
      </c>
      <c r="D97" s="292">
        <v>62.150477765545318</v>
      </c>
      <c r="E97" s="292">
        <v>14.48466828071121</v>
      </c>
      <c r="F97" s="292">
        <v>0</v>
      </c>
      <c r="G97" s="292">
        <v>3.3229664953363729</v>
      </c>
      <c r="H97" s="123">
        <v>100</v>
      </c>
      <c r="I97" s="293">
        <v>82.192365223952407</v>
      </c>
      <c r="J97" s="292">
        <v>27.837724503706923</v>
      </c>
      <c r="K97" s="292">
        <v>64.382217214003447</v>
      </c>
      <c r="L97" s="292">
        <v>6.5165545178393556</v>
      </c>
      <c r="M97" s="292">
        <v>0</v>
      </c>
      <c r="N97" s="292">
        <v>1.2635037644502489</v>
      </c>
      <c r="O97" s="123">
        <v>100</v>
      </c>
      <c r="P97" s="293">
        <v>92.21994171771037</v>
      </c>
      <c r="Q97" s="293">
        <v>0</v>
      </c>
      <c r="R97" s="294">
        <v>225.87713644889297</v>
      </c>
    </row>
    <row r="98" spans="2:18" x14ac:dyDescent="0.25">
      <c r="B98" s="128" t="s">
        <v>191</v>
      </c>
      <c r="C98" s="291">
        <v>18.435811176787865</v>
      </c>
      <c r="D98" s="292">
        <v>64.581731244095963</v>
      </c>
      <c r="E98" s="292">
        <v>13.616125141303067</v>
      </c>
      <c r="F98" s="292">
        <v>0.37493434242190404</v>
      </c>
      <c r="G98" s="292">
        <v>2.9913980953911525</v>
      </c>
      <c r="H98" s="123">
        <v>100</v>
      </c>
      <c r="I98" s="293">
        <v>83.017542420883899</v>
      </c>
      <c r="J98" s="292">
        <v>22.467183966849088</v>
      </c>
      <c r="K98" s="292">
        <v>70.141749557133934</v>
      </c>
      <c r="L98" s="292">
        <v>7.0754289667629129</v>
      </c>
      <c r="M98" s="292">
        <v>0</v>
      </c>
      <c r="N98" s="292">
        <v>0.31563750925401818</v>
      </c>
      <c r="O98" s="123">
        <v>100</v>
      </c>
      <c r="P98" s="293">
        <v>92.60893352398304</v>
      </c>
      <c r="Q98" s="293">
        <v>0.37493434242190526</v>
      </c>
      <c r="R98" s="294">
        <v>440.94544276121979</v>
      </c>
    </row>
    <row r="99" spans="2:18" x14ac:dyDescent="0.25">
      <c r="B99" s="128" t="s">
        <v>192</v>
      </c>
      <c r="C99" s="291">
        <v>15.036238057588511</v>
      </c>
      <c r="D99" s="292">
        <v>70.757475778192514</v>
      </c>
      <c r="E99" s="292">
        <v>12.142566305729742</v>
      </c>
      <c r="F99" s="292">
        <v>0</v>
      </c>
      <c r="G99" s="292">
        <v>2.0637198584892018</v>
      </c>
      <c r="H99" s="123">
        <v>100</v>
      </c>
      <c r="I99" s="293">
        <v>85.793713835781048</v>
      </c>
      <c r="J99" s="292">
        <v>16.902105085489012</v>
      </c>
      <c r="K99" s="292">
        <v>73.305168654414516</v>
      </c>
      <c r="L99" s="292">
        <v>9.7621227643094333</v>
      </c>
      <c r="M99" s="292">
        <v>3.0603495787008186E-2</v>
      </c>
      <c r="N99" s="292">
        <v>0</v>
      </c>
      <c r="O99" s="123">
        <v>100</v>
      </c>
      <c r="P99" s="293">
        <v>90.008979819966754</v>
      </c>
      <c r="Q99" s="293">
        <v>3.0536223083912479E-2</v>
      </c>
      <c r="R99" s="294">
        <v>341.14558821603362</v>
      </c>
    </row>
    <row r="100" spans="2:18" x14ac:dyDescent="0.25">
      <c r="B100" s="128" t="s">
        <v>193</v>
      </c>
      <c r="C100" s="291">
        <v>14.168461068494393</v>
      </c>
      <c r="D100" s="292">
        <v>68.650399867949474</v>
      </c>
      <c r="E100" s="292">
        <v>13.238024075157037</v>
      </c>
      <c r="F100" s="292">
        <v>0.73608089509687857</v>
      </c>
      <c r="G100" s="292">
        <v>3.2070340933021462</v>
      </c>
      <c r="H100" s="123">
        <v>100</v>
      </c>
      <c r="I100" s="293">
        <v>82.68066309054737</v>
      </c>
      <c r="J100" s="292">
        <v>16.741369255089868</v>
      </c>
      <c r="K100" s="292">
        <v>72.959905978095676</v>
      </c>
      <c r="L100" s="292">
        <v>9.3598331323944208</v>
      </c>
      <c r="M100" s="292">
        <v>0.46617549130000069</v>
      </c>
      <c r="N100" s="292">
        <v>0.47271614311998039</v>
      </c>
      <c r="O100" s="123">
        <v>100</v>
      </c>
      <c r="P100" s="293">
        <v>89.521048685570392</v>
      </c>
      <c r="Q100" s="293">
        <v>0.73485261457046447</v>
      </c>
      <c r="R100" s="294">
        <v>378.76170219002597</v>
      </c>
    </row>
    <row r="101" spans="2:18" x14ac:dyDescent="0.25">
      <c r="B101" s="128" t="s">
        <v>194</v>
      </c>
      <c r="C101" s="291">
        <v>16.038410028090045</v>
      </c>
      <c r="D101" s="292">
        <v>64.370456217231393</v>
      </c>
      <c r="E101" s="292">
        <v>13.906895981221906</v>
      </c>
      <c r="F101" s="292">
        <v>0.85651912466400848</v>
      </c>
      <c r="G101" s="292">
        <v>4.8277186487927048</v>
      </c>
      <c r="H101" s="123">
        <v>100</v>
      </c>
      <c r="I101" s="293">
        <v>80.40886624532142</v>
      </c>
      <c r="J101" s="292">
        <v>23.802137945348566</v>
      </c>
      <c r="K101" s="292">
        <v>64.428707200324411</v>
      </c>
      <c r="L101" s="292">
        <v>9.9504342152681815</v>
      </c>
      <c r="M101" s="292">
        <v>0.78619682742067687</v>
      </c>
      <c r="N101" s="292">
        <v>1.0325238116382287</v>
      </c>
      <c r="O101" s="123">
        <v>100</v>
      </c>
      <c r="P101" s="293">
        <v>88.230845145672944</v>
      </c>
      <c r="Q101" s="293">
        <v>0.97082854009335906</v>
      </c>
      <c r="R101" s="294">
        <v>336.46924016929734</v>
      </c>
    </row>
    <row r="102" spans="2:18" x14ac:dyDescent="0.25">
      <c r="B102" s="128" t="s">
        <v>195</v>
      </c>
      <c r="C102" s="291">
        <v>21.036075553928551</v>
      </c>
      <c r="D102" s="292">
        <v>60.058522752864931</v>
      </c>
      <c r="E102" s="292">
        <v>14.437256525309101</v>
      </c>
      <c r="F102" s="292">
        <v>1.1640880764711434</v>
      </c>
      <c r="G102" s="292">
        <v>3.3040570914262073</v>
      </c>
      <c r="H102" s="123">
        <v>100</v>
      </c>
      <c r="I102" s="293">
        <v>81.094598306793543</v>
      </c>
      <c r="J102" s="292">
        <v>23.100983973235437</v>
      </c>
      <c r="K102" s="292">
        <v>66.785549787272998</v>
      </c>
      <c r="L102" s="292">
        <v>9.2285758085866192</v>
      </c>
      <c r="M102" s="292">
        <v>0.44693189167816055</v>
      </c>
      <c r="N102" s="292">
        <v>0.43795853922669831</v>
      </c>
      <c r="O102" s="123">
        <v>100</v>
      </c>
      <c r="P102" s="293">
        <v>89.313509126756472</v>
      </c>
      <c r="Q102" s="293">
        <v>1.1640880764711448</v>
      </c>
      <c r="R102" s="294">
        <v>338.54184107189059</v>
      </c>
    </row>
    <row r="103" spans="2:18" x14ac:dyDescent="0.25">
      <c r="B103" s="128" t="s">
        <v>196</v>
      </c>
      <c r="C103" s="291">
        <v>15.675469278064908</v>
      </c>
      <c r="D103" s="292">
        <v>67.926713269945211</v>
      </c>
      <c r="E103" s="292">
        <v>12.713573326623129</v>
      </c>
      <c r="F103" s="292">
        <v>0.85004668539277928</v>
      </c>
      <c r="G103" s="292">
        <v>2.834197439973932</v>
      </c>
      <c r="H103" s="123">
        <v>100</v>
      </c>
      <c r="I103" s="293">
        <v>83.602182548010205</v>
      </c>
      <c r="J103" s="292">
        <v>18.90248369163001</v>
      </c>
      <c r="K103" s="292">
        <v>67.637809067062491</v>
      </c>
      <c r="L103" s="292">
        <v>12.636795509803539</v>
      </c>
      <c r="M103" s="292">
        <v>0.82291173150392982</v>
      </c>
      <c r="N103" s="292">
        <v>0</v>
      </c>
      <c r="O103" s="123">
        <v>100</v>
      </c>
      <c r="P103" s="293">
        <v>86.540292758692516</v>
      </c>
      <c r="Q103" s="293">
        <v>1.3320870302067975</v>
      </c>
      <c r="R103" s="294">
        <v>398.56916479772013</v>
      </c>
    </row>
    <row r="104" spans="2:18" x14ac:dyDescent="0.25">
      <c r="B104" s="129" t="s">
        <v>197</v>
      </c>
      <c r="C104" s="291"/>
      <c r="D104" s="292"/>
      <c r="E104" s="292"/>
      <c r="F104" s="292"/>
      <c r="G104" s="292"/>
      <c r="H104" s="122"/>
      <c r="I104" s="293"/>
      <c r="J104" s="292"/>
      <c r="K104" s="292"/>
      <c r="L104" s="292"/>
      <c r="M104" s="292"/>
      <c r="N104" s="292"/>
      <c r="O104" s="122"/>
      <c r="P104" s="293"/>
      <c r="Q104" s="293"/>
      <c r="R104" s="294"/>
    </row>
    <row r="105" spans="2:18" x14ac:dyDescent="0.25">
      <c r="B105" s="128" t="s">
        <v>198</v>
      </c>
      <c r="C105" s="291">
        <v>19.042611014788154</v>
      </c>
      <c r="D105" s="292">
        <v>55.406959058637852</v>
      </c>
      <c r="E105" s="292">
        <v>21.404176920366822</v>
      </c>
      <c r="F105" s="292">
        <v>0</v>
      </c>
      <c r="G105" s="292">
        <v>4.1462530062071794</v>
      </c>
      <c r="H105" s="123">
        <v>100</v>
      </c>
      <c r="I105" s="293">
        <v>74.44957007342596</v>
      </c>
      <c r="J105" s="292">
        <v>19.336768952892129</v>
      </c>
      <c r="K105" s="292">
        <v>66.127113033338418</v>
      </c>
      <c r="L105" s="292">
        <v>14.536118013769448</v>
      </c>
      <c r="M105" s="292">
        <v>0</v>
      </c>
      <c r="N105" s="292">
        <v>0</v>
      </c>
      <c r="O105" s="123">
        <v>100</v>
      </c>
      <c r="P105" s="293">
        <v>85.463881986230533</v>
      </c>
      <c r="Q105" s="293">
        <v>0</v>
      </c>
      <c r="R105" s="294">
        <v>50.437323186073591</v>
      </c>
    </row>
    <row r="106" spans="2:18" x14ac:dyDescent="0.25">
      <c r="B106" s="128" t="s">
        <v>199</v>
      </c>
      <c r="C106" s="291">
        <v>17.231186926293514</v>
      </c>
      <c r="D106" s="292">
        <v>65.719569367276137</v>
      </c>
      <c r="E106" s="292">
        <v>13.033885704380943</v>
      </c>
      <c r="F106" s="292">
        <v>1.4408882626958803</v>
      </c>
      <c r="G106" s="292">
        <v>2.5744697393535505</v>
      </c>
      <c r="H106" s="123">
        <v>100</v>
      </c>
      <c r="I106" s="293">
        <v>82.790853869975209</v>
      </c>
      <c r="J106" s="292">
        <v>19.575106989736785</v>
      </c>
      <c r="K106" s="292">
        <v>67.664353497428024</v>
      </c>
      <c r="L106" s="292">
        <v>10.749517692686462</v>
      </c>
      <c r="M106" s="292">
        <v>1.1711327952092561</v>
      </c>
      <c r="N106" s="292">
        <v>0.83988902493949047</v>
      </c>
      <c r="O106" s="123">
        <v>100</v>
      </c>
      <c r="P106" s="293">
        <v>86.679599738205894</v>
      </c>
      <c r="Q106" s="293">
        <v>1.8152654423333894</v>
      </c>
      <c r="R106" s="294">
        <v>509.41004417389081</v>
      </c>
    </row>
    <row r="107" spans="2:18" x14ac:dyDescent="0.25">
      <c r="B107" s="128" t="s">
        <v>200</v>
      </c>
      <c r="C107" s="291">
        <v>19.655516181096914</v>
      </c>
      <c r="D107" s="292">
        <v>64.440794045666053</v>
      </c>
      <c r="E107" s="292">
        <v>12.862146505862416</v>
      </c>
      <c r="F107" s="292">
        <v>0.42945722168807138</v>
      </c>
      <c r="G107" s="292">
        <v>2.6120860456866999</v>
      </c>
      <c r="H107" s="123">
        <v>100</v>
      </c>
      <c r="I107" s="293">
        <v>84.056918884838581</v>
      </c>
      <c r="J107" s="292">
        <v>24.093439771191413</v>
      </c>
      <c r="K107" s="292">
        <v>65.746196494088778</v>
      </c>
      <c r="L107" s="292">
        <v>8.9569438982643099</v>
      </c>
      <c r="M107" s="292">
        <v>0.21343276188197446</v>
      </c>
      <c r="N107" s="292">
        <v>0.9899870745737237</v>
      </c>
      <c r="O107" s="123">
        <v>100</v>
      </c>
      <c r="P107" s="293">
        <v>89.797554706399112</v>
      </c>
      <c r="Q107" s="293">
        <v>0.4292560607070991</v>
      </c>
      <c r="R107" s="294">
        <v>1349.317787850046</v>
      </c>
    </row>
    <row r="108" spans="2:18" x14ac:dyDescent="0.25">
      <c r="B108" s="128" t="s">
        <v>201</v>
      </c>
      <c r="C108" s="291">
        <v>15.757448669498711</v>
      </c>
      <c r="D108" s="292">
        <v>68.664637716242652</v>
      </c>
      <c r="E108" s="292">
        <v>11.77051920148951</v>
      </c>
      <c r="F108" s="292">
        <v>2.9283016867164533E-2</v>
      </c>
      <c r="G108" s="292">
        <v>3.7781113959019548</v>
      </c>
      <c r="H108" s="123">
        <v>100</v>
      </c>
      <c r="I108" s="293">
        <v>84.42208638574138</v>
      </c>
      <c r="J108" s="292">
        <v>20.842002366220033</v>
      </c>
      <c r="K108" s="292">
        <v>70.394877473042399</v>
      </c>
      <c r="L108" s="292">
        <v>8.437294760919487</v>
      </c>
      <c r="M108" s="292">
        <v>5.7710548835722603E-2</v>
      </c>
      <c r="N108" s="292">
        <v>0.26811485098234328</v>
      </c>
      <c r="O108" s="123">
        <v>100</v>
      </c>
      <c r="P108" s="293">
        <v>91.236879839262471</v>
      </c>
      <c r="Q108" s="293">
        <v>8.6993565702887174E-2</v>
      </c>
      <c r="R108" s="294">
        <v>666.45705039461154</v>
      </c>
    </row>
    <row r="109" spans="2:18" x14ac:dyDescent="0.25">
      <c r="B109" s="128" t="s">
        <v>202</v>
      </c>
      <c r="C109" s="291">
        <v>11.482496458020258</v>
      </c>
      <c r="D109" s="292">
        <v>61.916097647246005</v>
      </c>
      <c r="E109" s="292">
        <v>18.56247737114106</v>
      </c>
      <c r="F109" s="292">
        <v>0.82869565822569491</v>
      </c>
      <c r="G109" s="292">
        <v>7.2102328653670362</v>
      </c>
      <c r="H109" s="123">
        <v>100</v>
      </c>
      <c r="I109" s="293">
        <v>73.398594105266241</v>
      </c>
      <c r="J109" s="292">
        <v>15.039468443236604</v>
      </c>
      <c r="K109" s="292">
        <v>77.331172965402843</v>
      </c>
      <c r="L109" s="292">
        <v>7.5850725811544981</v>
      </c>
      <c r="M109" s="292">
        <v>4.4286010206094691E-2</v>
      </c>
      <c r="N109" s="292">
        <v>0</v>
      </c>
      <c r="O109" s="123">
        <v>100</v>
      </c>
      <c r="P109" s="293">
        <v>92.077099100454888</v>
      </c>
      <c r="Q109" s="293">
        <v>0.87284093304814381</v>
      </c>
      <c r="R109" s="294">
        <v>235.97764036480129</v>
      </c>
    </row>
    <row r="110" spans="2:18" x14ac:dyDescent="0.25">
      <c r="B110" s="128" t="s">
        <v>231</v>
      </c>
      <c r="C110" s="291">
        <v>11.023449089457307</v>
      </c>
      <c r="D110" s="292">
        <v>81.093509399032058</v>
      </c>
      <c r="E110" s="292">
        <v>7.8830415115106165</v>
      </c>
      <c r="F110" s="292">
        <v>0</v>
      </c>
      <c r="G110" s="292">
        <v>0</v>
      </c>
      <c r="H110" s="123">
        <v>100</v>
      </c>
      <c r="I110" s="293">
        <v>92.116958488489388</v>
      </c>
      <c r="J110" s="292">
        <v>13.877734189278629</v>
      </c>
      <c r="K110" s="292">
        <v>78.239224299210747</v>
      </c>
      <c r="L110" s="292">
        <v>7.8830415115106165</v>
      </c>
      <c r="M110" s="292">
        <v>0</v>
      </c>
      <c r="N110" s="292">
        <v>0</v>
      </c>
      <c r="O110" s="123">
        <v>100</v>
      </c>
      <c r="P110" s="293">
        <v>92.116958488489388</v>
      </c>
      <c r="Q110" s="293">
        <v>0</v>
      </c>
      <c r="R110" s="294">
        <v>16.400154030574171</v>
      </c>
    </row>
    <row r="111" spans="2:18" x14ac:dyDescent="0.25">
      <c r="B111" s="126" t="s">
        <v>204</v>
      </c>
      <c r="C111" s="291"/>
      <c r="D111" s="292"/>
      <c r="E111" s="292"/>
      <c r="F111" s="292"/>
      <c r="G111" s="292"/>
      <c r="H111" s="122"/>
      <c r="I111" s="293"/>
      <c r="J111" s="292"/>
      <c r="K111" s="292"/>
      <c r="L111" s="292"/>
      <c r="M111" s="292"/>
      <c r="N111" s="292"/>
      <c r="O111" s="122"/>
      <c r="P111" s="293"/>
      <c r="Q111" s="293"/>
      <c r="R111" s="294"/>
    </row>
    <row r="112" spans="2:18" x14ac:dyDescent="0.25">
      <c r="B112" s="128" t="s">
        <v>205</v>
      </c>
      <c r="C112" s="291">
        <v>22.081470838982</v>
      </c>
      <c r="D112" s="292">
        <v>54.925380730177231</v>
      </c>
      <c r="E112" s="292">
        <v>13.558349211140182</v>
      </c>
      <c r="F112" s="292">
        <v>2.0852331716998775</v>
      </c>
      <c r="G112" s="292">
        <v>7.3495660480007414</v>
      </c>
      <c r="H112" s="123">
        <v>100</v>
      </c>
      <c r="I112" s="293">
        <v>76.653522889801906</v>
      </c>
      <c r="J112" s="292">
        <v>33.103421112869938</v>
      </c>
      <c r="K112" s="292">
        <v>53.786868368249706</v>
      </c>
      <c r="L112" s="292">
        <v>11.306552166894525</v>
      </c>
      <c r="M112" s="292">
        <v>0.99628744107121914</v>
      </c>
      <c r="N112" s="292">
        <v>0.80687091091464647</v>
      </c>
      <c r="O112" s="123">
        <v>100</v>
      </c>
      <c r="P112" s="293">
        <v>86.018581118128111</v>
      </c>
      <c r="Q112" s="293">
        <v>2.0756655466419045</v>
      </c>
      <c r="R112" s="294">
        <v>137.7490326670524</v>
      </c>
    </row>
    <row r="113" spans="2:18" x14ac:dyDescent="0.25">
      <c r="B113" s="128" t="s">
        <v>206</v>
      </c>
      <c r="C113" s="291">
        <v>16.740696363190192</v>
      </c>
      <c r="D113" s="292">
        <v>66.368991625424826</v>
      </c>
      <c r="E113" s="292">
        <v>13.432935222134823</v>
      </c>
      <c r="F113" s="292">
        <v>0.50755433788328896</v>
      </c>
      <c r="G113" s="292">
        <v>2.9498224513670324</v>
      </c>
      <c r="H113" s="123">
        <v>100</v>
      </c>
      <c r="I113" s="293">
        <v>83.10968798861488</v>
      </c>
      <c r="J113" s="292">
        <v>20.288798951153282</v>
      </c>
      <c r="K113" s="292">
        <v>69.720322182228927</v>
      </c>
      <c r="L113" s="292">
        <v>9.2230399877106155</v>
      </c>
      <c r="M113" s="292">
        <v>0.34204151502672975</v>
      </c>
      <c r="N113" s="292">
        <v>0.42579736388050138</v>
      </c>
      <c r="O113" s="123">
        <v>100</v>
      </c>
      <c r="P113" s="293">
        <v>89.920483614387223</v>
      </c>
      <c r="Q113" s="293">
        <v>0.61132139027048849</v>
      </c>
      <c r="R113" s="294">
        <v>2322.5610829880229</v>
      </c>
    </row>
    <row r="114" spans="2:18" x14ac:dyDescent="0.25">
      <c r="B114" s="129" t="s">
        <v>207</v>
      </c>
      <c r="C114" s="291"/>
      <c r="D114" s="292"/>
      <c r="E114" s="292"/>
      <c r="F114" s="292"/>
      <c r="G114" s="292"/>
      <c r="H114" s="122"/>
      <c r="I114" s="293"/>
      <c r="J114" s="292"/>
      <c r="K114" s="292"/>
      <c r="L114" s="292"/>
      <c r="M114" s="292"/>
      <c r="N114" s="292"/>
      <c r="O114" s="122"/>
      <c r="P114" s="293"/>
      <c r="Q114" s="293"/>
      <c r="R114" s="294"/>
    </row>
    <row r="115" spans="2:18" x14ac:dyDescent="0.25">
      <c r="B115" s="127" t="s">
        <v>208</v>
      </c>
      <c r="C115" s="291">
        <v>42.984968716531178</v>
      </c>
      <c r="D115" s="292">
        <v>45.363482736979151</v>
      </c>
      <c r="E115" s="292">
        <v>6.5060019403869198</v>
      </c>
      <c r="F115" s="292">
        <v>1.3429309318019549</v>
      </c>
      <c r="G115" s="292">
        <v>3.8026156743008839</v>
      </c>
      <c r="H115" s="123">
        <v>100</v>
      </c>
      <c r="I115" s="293">
        <v>88.348451453510222</v>
      </c>
      <c r="J115" s="292">
        <v>44.814885708691463</v>
      </c>
      <c r="K115" s="292">
        <v>50.410158777273537</v>
      </c>
      <c r="L115" s="292">
        <v>3.7337205659523311</v>
      </c>
      <c r="M115" s="292">
        <v>0</v>
      </c>
      <c r="N115" s="292">
        <v>1.0412349480827219</v>
      </c>
      <c r="O115" s="123">
        <v>100</v>
      </c>
      <c r="P115" s="293">
        <v>95.225044485964972</v>
      </c>
      <c r="Q115" s="293">
        <v>1.3429309318019538</v>
      </c>
      <c r="R115" s="294">
        <v>101.26628775571534</v>
      </c>
    </row>
    <row r="116" spans="2:18" x14ac:dyDescent="0.25">
      <c r="B116" s="131" t="s">
        <v>209</v>
      </c>
      <c r="C116" s="291">
        <v>17.947195293557627</v>
      </c>
      <c r="D116" s="292">
        <v>66.154251243810819</v>
      </c>
      <c r="E116" s="292">
        <v>13.955375453315854</v>
      </c>
      <c r="F116" s="292">
        <v>0.34022784174407839</v>
      </c>
      <c r="G116" s="292">
        <v>1.6029501675715758</v>
      </c>
      <c r="H116" s="123">
        <v>100</v>
      </c>
      <c r="I116" s="293">
        <v>83.963640233931713</v>
      </c>
      <c r="J116" s="292">
        <v>21.576798546133109</v>
      </c>
      <c r="K116" s="292">
        <v>68.574485931006251</v>
      </c>
      <c r="L116" s="292">
        <v>8.9570725258845076</v>
      </c>
      <c r="M116" s="292">
        <v>0.50331598853988946</v>
      </c>
      <c r="N116" s="292">
        <v>0.38832700843623769</v>
      </c>
      <c r="O116" s="123">
        <v>100</v>
      </c>
      <c r="P116" s="293">
        <v>90.003565076637102</v>
      </c>
      <c r="Q116" s="293">
        <v>0.66026074576577032</v>
      </c>
      <c r="R116" s="294">
        <v>599.28938126536093</v>
      </c>
    </row>
    <row r="117" spans="2:18" x14ac:dyDescent="0.25">
      <c r="B117" s="131" t="s">
        <v>210</v>
      </c>
      <c r="C117" s="291">
        <v>18.116949627251241</v>
      </c>
      <c r="D117" s="292">
        <v>72.194435718028743</v>
      </c>
      <c r="E117" s="292">
        <v>7.3028838975948824</v>
      </c>
      <c r="F117" s="292">
        <v>0.30599751534927866</v>
      </c>
      <c r="G117" s="292">
        <v>2.0797332417757795</v>
      </c>
      <c r="H117" s="123">
        <v>100</v>
      </c>
      <c r="I117" s="293">
        <v>90.311385345280115</v>
      </c>
      <c r="J117" s="292">
        <v>22.300833001288737</v>
      </c>
      <c r="K117" s="292">
        <v>73.279068055698403</v>
      </c>
      <c r="L117" s="292">
        <v>4.023168196832029</v>
      </c>
      <c r="M117" s="292">
        <v>0.24798938052533145</v>
      </c>
      <c r="N117" s="292">
        <v>0.14894136565543467</v>
      </c>
      <c r="O117" s="123">
        <v>100</v>
      </c>
      <c r="P117" s="293">
        <v>95.579901056987225</v>
      </c>
      <c r="Q117" s="293">
        <v>0.30599751534927871</v>
      </c>
      <c r="R117" s="294">
        <v>472.02901492467657</v>
      </c>
    </row>
    <row r="118" spans="2:18" x14ac:dyDescent="0.25">
      <c r="B118" s="131" t="s">
        <v>211</v>
      </c>
      <c r="C118" s="291">
        <v>14.469760813746943</v>
      </c>
      <c r="D118" s="292">
        <v>65.189040737335517</v>
      </c>
      <c r="E118" s="292">
        <v>16.873315155993595</v>
      </c>
      <c r="F118" s="292">
        <v>0.75525224814822811</v>
      </c>
      <c r="G118" s="292">
        <v>2.7126310447755451</v>
      </c>
      <c r="H118" s="123">
        <v>100</v>
      </c>
      <c r="I118" s="293">
        <v>79.600798467518104</v>
      </c>
      <c r="J118" s="292">
        <v>18.149604533623581</v>
      </c>
      <c r="K118" s="292">
        <v>68.713850868895548</v>
      </c>
      <c r="L118" s="292">
        <v>11.283696916734421</v>
      </c>
      <c r="M118" s="292">
        <v>0.59146034856677665</v>
      </c>
      <c r="N118" s="292">
        <v>1.2613873321795124</v>
      </c>
      <c r="O118" s="123">
        <v>100</v>
      </c>
      <c r="P118" s="293">
        <v>86.509183996448712</v>
      </c>
      <c r="Q118" s="293">
        <v>0.81101427740687448</v>
      </c>
      <c r="R118" s="294">
        <v>868.00208096870506</v>
      </c>
    </row>
    <row r="119" spans="2:18" x14ac:dyDescent="0.25">
      <c r="B119" s="131" t="s">
        <v>212</v>
      </c>
      <c r="C119" s="291">
        <v>19.47220495625767</v>
      </c>
      <c r="D119" s="292">
        <v>63.462325092338808</v>
      </c>
      <c r="E119" s="292">
        <v>11.679426650278197</v>
      </c>
      <c r="F119" s="292">
        <v>4.7721295887781602E-2</v>
      </c>
      <c r="G119" s="292">
        <v>5.3383220052375533</v>
      </c>
      <c r="H119" s="123">
        <v>100</v>
      </c>
      <c r="I119" s="293">
        <v>82.934530048596471</v>
      </c>
      <c r="J119" s="292">
        <v>23.591249799496339</v>
      </c>
      <c r="K119" s="292">
        <v>64.142319371994589</v>
      </c>
      <c r="L119" s="292">
        <v>12.039871354921539</v>
      </c>
      <c r="M119" s="292">
        <v>0</v>
      </c>
      <c r="N119" s="292">
        <v>0.22655947358754164</v>
      </c>
      <c r="O119" s="123">
        <v>100</v>
      </c>
      <c r="P119" s="293">
        <v>87.705900647930221</v>
      </c>
      <c r="Q119" s="293">
        <v>4.772129588778154E-2</v>
      </c>
      <c r="R119" s="294">
        <v>408.9552197794132</v>
      </c>
    </row>
    <row r="120" spans="2:18" x14ac:dyDescent="0.25">
      <c r="B120" s="131" t="s">
        <v>213</v>
      </c>
      <c r="C120" s="291">
        <v>15.576337612756916</v>
      </c>
      <c r="D120" s="292">
        <v>62.090650432998771</v>
      </c>
      <c r="E120" s="292">
        <v>14.432259401288922</v>
      </c>
      <c r="F120" s="292">
        <v>1.1738964510705996</v>
      </c>
      <c r="G120" s="292">
        <v>6.7268561018847661</v>
      </c>
      <c r="H120" s="123">
        <v>100</v>
      </c>
      <c r="I120" s="293">
        <v>77.666988045755815</v>
      </c>
      <c r="J120" s="292">
        <v>22.770013006006373</v>
      </c>
      <c r="K120" s="292">
        <v>67.118849190936871</v>
      </c>
      <c r="L120" s="292">
        <v>9.0023544396429287</v>
      </c>
      <c r="M120" s="292">
        <v>0</v>
      </c>
      <c r="N120" s="292">
        <v>1.1087833634137922</v>
      </c>
      <c r="O120" s="123">
        <v>100</v>
      </c>
      <c r="P120" s="293">
        <v>89.888862196943265</v>
      </c>
      <c r="Q120" s="293">
        <v>1.1738964510706003</v>
      </c>
      <c r="R120" s="294">
        <v>313.71349903084138</v>
      </c>
    </row>
    <row r="121" spans="2:18" x14ac:dyDescent="0.25">
      <c r="B121" s="131" t="s">
        <v>214</v>
      </c>
      <c r="C121" s="291">
        <v>8.9498735886297158</v>
      </c>
      <c r="D121" s="292">
        <v>70.959553409812855</v>
      </c>
      <c r="E121" s="292">
        <v>15.63890277274648</v>
      </c>
      <c r="F121" s="292">
        <v>0</v>
      </c>
      <c r="G121" s="292">
        <v>4.4516702288109551</v>
      </c>
      <c r="H121" s="123">
        <v>100</v>
      </c>
      <c r="I121" s="293">
        <v>79.909426998442555</v>
      </c>
      <c r="J121" s="292">
        <v>8.9748437021865026</v>
      </c>
      <c r="K121" s="292">
        <v>80.928608630452246</v>
      </c>
      <c r="L121" s="292">
        <v>10.09654766736125</v>
      </c>
      <c r="M121" s="292">
        <v>0</v>
      </c>
      <c r="N121" s="292">
        <v>0</v>
      </c>
      <c r="O121" s="123">
        <v>100</v>
      </c>
      <c r="P121" s="293">
        <v>89.903452332638736</v>
      </c>
      <c r="Q121" s="293">
        <v>0</v>
      </c>
      <c r="R121" s="294">
        <v>64.744516275289527</v>
      </c>
    </row>
    <row r="122" spans="2:18" x14ac:dyDescent="0.25">
      <c r="B122" s="126" t="s">
        <v>215</v>
      </c>
      <c r="C122" s="291"/>
      <c r="D122" s="292"/>
      <c r="E122" s="292"/>
      <c r="F122" s="292"/>
      <c r="G122" s="292"/>
      <c r="H122" s="122"/>
      <c r="I122" s="293"/>
      <c r="J122" s="292"/>
      <c r="K122" s="292"/>
      <c r="L122" s="292"/>
      <c r="M122" s="292"/>
      <c r="N122" s="292"/>
      <c r="O122" s="122"/>
      <c r="P122" s="293"/>
      <c r="Q122" s="293"/>
      <c r="R122" s="294"/>
    </row>
    <row r="123" spans="2:18" x14ac:dyDescent="0.25">
      <c r="B123" s="128" t="s">
        <v>216</v>
      </c>
      <c r="C123" s="291">
        <v>28.998470513451352</v>
      </c>
      <c r="D123" s="292">
        <v>58.325346264767134</v>
      </c>
      <c r="E123" s="292">
        <v>10.086263588914743</v>
      </c>
      <c r="F123" s="292">
        <v>0.94265002782485929</v>
      </c>
      <c r="G123" s="292">
        <v>1.6472696050417641</v>
      </c>
      <c r="H123" s="123">
        <v>100</v>
      </c>
      <c r="I123" s="293">
        <v>87.132636132344501</v>
      </c>
      <c r="J123" s="292">
        <v>31.5442898425846</v>
      </c>
      <c r="K123" s="292">
        <v>60.737016697919543</v>
      </c>
      <c r="L123" s="292">
        <v>6.8495174317078256</v>
      </c>
      <c r="M123" s="292">
        <v>0.50512951212662105</v>
      </c>
      <c r="N123" s="292">
        <v>0.36404651566125446</v>
      </c>
      <c r="O123" s="123">
        <v>100</v>
      </c>
      <c r="P123" s="293">
        <v>92.07927231390461</v>
      </c>
      <c r="Q123" s="293">
        <v>0.94058625590327183</v>
      </c>
      <c r="R123" s="294">
        <v>448.52947239428516</v>
      </c>
    </row>
    <row r="124" spans="2:18" x14ac:dyDescent="0.25">
      <c r="B124" s="128" t="s">
        <v>217</v>
      </c>
      <c r="C124" s="291">
        <v>17.58066143078366</v>
      </c>
      <c r="D124" s="292">
        <v>66.091023696171732</v>
      </c>
      <c r="E124" s="292">
        <v>13.981605675634848</v>
      </c>
      <c r="F124" s="292">
        <v>0.30368125498933207</v>
      </c>
      <c r="G124" s="292">
        <v>2.0430279424205353</v>
      </c>
      <c r="H124" s="123">
        <v>100</v>
      </c>
      <c r="I124" s="293">
        <v>83.585862652305735</v>
      </c>
      <c r="J124" s="292">
        <v>21.767398753394357</v>
      </c>
      <c r="K124" s="292">
        <v>64.773286221312716</v>
      </c>
      <c r="L124" s="292">
        <v>11.155776434326544</v>
      </c>
      <c r="M124" s="292">
        <v>0.31218225391912979</v>
      </c>
      <c r="N124" s="292">
        <v>1.9913563370473306</v>
      </c>
      <c r="O124" s="123">
        <v>100</v>
      </c>
      <c r="P124" s="293">
        <v>86.433806321783422</v>
      </c>
      <c r="Q124" s="293">
        <v>0.61516647313928841</v>
      </c>
      <c r="R124" s="294">
        <v>616.19130094383411</v>
      </c>
    </row>
    <row r="125" spans="2:18" x14ac:dyDescent="0.25">
      <c r="B125" s="128" t="s">
        <v>218</v>
      </c>
      <c r="C125" s="291">
        <v>12.216438070843823</v>
      </c>
      <c r="D125" s="292">
        <v>71.806096005320185</v>
      </c>
      <c r="E125" s="292">
        <v>12.000079349954943</v>
      </c>
      <c r="F125" s="292">
        <v>0.37708502623259571</v>
      </c>
      <c r="G125" s="292">
        <v>3.6003015476485469</v>
      </c>
      <c r="H125" s="123">
        <v>100</v>
      </c>
      <c r="I125" s="293">
        <v>84.022534076163808</v>
      </c>
      <c r="J125" s="292">
        <v>15.007514367964154</v>
      </c>
      <c r="K125" s="292">
        <v>75.470809601071593</v>
      </c>
      <c r="L125" s="292">
        <v>8.8178300871696251</v>
      </c>
      <c r="M125" s="292">
        <v>0.33457947540654831</v>
      </c>
      <c r="N125" s="292">
        <v>0.36926646838817639</v>
      </c>
      <c r="O125" s="123">
        <v>100</v>
      </c>
      <c r="P125" s="293">
        <v>90.478323969035728</v>
      </c>
      <c r="Q125" s="293">
        <v>0.44620550696309863</v>
      </c>
      <c r="R125" s="294">
        <v>556.44292035047317</v>
      </c>
    </row>
    <row r="126" spans="2:18" x14ac:dyDescent="0.25">
      <c r="B126" s="128" t="s">
        <v>219</v>
      </c>
      <c r="C126" s="291">
        <v>17.645401091498318</v>
      </c>
      <c r="D126" s="292">
        <v>67.855361204323415</v>
      </c>
      <c r="E126" s="292">
        <v>10.05909258914992</v>
      </c>
      <c r="F126" s="292">
        <v>0.56254372018385901</v>
      </c>
      <c r="G126" s="292">
        <v>3.877601394844528</v>
      </c>
      <c r="H126" s="123">
        <v>100</v>
      </c>
      <c r="I126" s="293">
        <v>85.500762295821701</v>
      </c>
      <c r="J126" s="292">
        <v>22.845212112235988</v>
      </c>
      <c r="K126" s="292">
        <v>69.276352031422064</v>
      </c>
      <c r="L126" s="292">
        <v>7.3411898772568014</v>
      </c>
      <c r="M126" s="292">
        <v>0.27527023146494978</v>
      </c>
      <c r="N126" s="292">
        <v>0.26197574762027409</v>
      </c>
      <c r="O126" s="123">
        <v>100</v>
      </c>
      <c r="P126" s="293">
        <v>91.701559444305772</v>
      </c>
      <c r="Q126" s="293">
        <v>0.57887566849892758</v>
      </c>
      <c r="R126" s="294">
        <v>637.84782959705001</v>
      </c>
    </row>
    <row r="127" spans="2:18" x14ac:dyDescent="0.25">
      <c r="B127" s="133" t="s">
        <v>220</v>
      </c>
      <c r="C127" s="295">
        <v>13.654916865901113</v>
      </c>
      <c r="D127" s="296">
        <v>61.157183052124509</v>
      </c>
      <c r="E127" s="296">
        <v>19.672447864828118</v>
      </c>
      <c r="F127" s="296">
        <v>0.61407629522269525</v>
      </c>
      <c r="G127" s="296">
        <v>4.9013759219236546</v>
      </c>
      <c r="H127" s="124">
        <v>100</v>
      </c>
      <c r="I127" s="297">
        <v>74.812099918025524</v>
      </c>
      <c r="J127" s="296">
        <v>18.740432613354294</v>
      </c>
      <c r="K127" s="296">
        <v>69.623582361385047</v>
      </c>
      <c r="L127" s="296">
        <v>11.057717406922542</v>
      </c>
      <c r="M127" s="296">
        <v>0.26422429397328634</v>
      </c>
      <c r="N127" s="296">
        <v>0.31404332436487598</v>
      </c>
      <c r="O127" s="124">
        <v>100</v>
      </c>
      <c r="P127" s="297">
        <v>88.364014974739348</v>
      </c>
      <c r="Q127" s="297">
        <v>0.6140762952226948</v>
      </c>
      <c r="R127" s="298">
        <v>568.98847671435647</v>
      </c>
    </row>
    <row r="128" spans="2:18" x14ac:dyDescent="0.25">
      <c r="B128" s="525" t="s">
        <v>523</v>
      </c>
      <c r="C128" s="526"/>
      <c r="D128" s="526"/>
      <c r="E128" s="526"/>
      <c r="F128" s="526"/>
      <c r="G128" s="526"/>
      <c r="H128" s="526"/>
      <c r="I128" s="526"/>
      <c r="J128" s="526"/>
      <c r="K128" s="526"/>
      <c r="L128" s="526"/>
      <c r="M128" s="526"/>
      <c r="N128" s="526"/>
      <c r="O128" s="526"/>
      <c r="P128" s="526"/>
      <c r="Q128" s="526"/>
      <c r="R128" s="526"/>
    </row>
    <row r="129" spans="2:18" x14ac:dyDescent="0.25">
      <c r="B129" s="527"/>
      <c r="C129" s="527"/>
      <c r="D129" s="527"/>
      <c r="E129" s="527"/>
      <c r="F129" s="527"/>
      <c r="G129" s="527"/>
      <c r="H129" s="527"/>
      <c r="I129" s="527"/>
      <c r="J129" s="527"/>
      <c r="K129" s="527"/>
      <c r="L129" s="527"/>
      <c r="M129" s="527"/>
      <c r="N129" s="527"/>
      <c r="O129" s="527"/>
      <c r="P129" s="527"/>
      <c r="Q129" s="527"/>
      <c r="R129" s="527"/>
    </row>
    <row r="130" spans="2:18" x14ac:dyDescent="0.25">
      <c r="B130" s="518" t="s">
        <v>232</v>
      </c>
      <c r="C130" s="519"/>
      <c r="D130" s="519"/>
      <c r="E130" s="519"/>
      <c r="F130" s="519"/>
      <c r="G130" s="519"/>
      <c r="H130" s="519"/>
      <c r="I130" s="519"/>
      <c r="J130" s="519"/>
      <c r="K130" s="519"/>
      <c r="L130" s="519"/>
      <c r="M130" s="519"/>
      <c r="N130" s="519"/>
      <c r="O130" s="519"/>
      <c r="P130" s="519"/>
      <c r="Q130" s="519"/>
      <c r="R130" s="520"/>
    </row>
    <row r="131" spans="2:18" x14ac:dyDescent="0.25">
      <c r="B131" s="286" t="s">
        <v>524</v>
      </c>
    </row>
    <row r="133" spans="2:18" x14ac:dyDescent="0.25">
      <c r="B133" s="515" t="s">
        <v>647</v>
      </c>
      <c r="C133" s="516"/>
      <c r="D133" s="516"/>
      <c r="E133" s="516"/>
      <c r="F133" s="517"/>
    </row>
    <row r="134" spans="2:18" x14ac:dyDescent="0.25">
      <c r="B134" s="299"/>
      <c r="C134" s="300" t="s">
        <v>153</v>
      </c>
      <c r="D134" s="300" t="s">
        <v>154</v>
      </c>
      <c r="E134" s="446" t="s">
        <v>513</v>
      </c>
      <c r="F134" s="446" t="s">
        <v>150</v>
      </c>
    </row>
    <row r="135" spans="2:18" x14ac:dyDescent="0.25">
      <c r="B135" s="299" t="s">
        <v>636</v>
      </c>
      <c r="C135" s="301">
        <v>395</v>
      </c>
      <c r="D135" s="301">
        <v>239</v>
      </c>
      <c r="E135" s="299">
        <v>0</v>
      </c>
      <c r="F135" s="299">
        <v>634</v>
      </c>
    </row>
    <row r="136" spans="2:18" x14ac:dyDescent="0.25">
      <c r="B136" s="429" t="s">
        <v>887</v>
      </c>
      <c r="C136" s="447">
        <v>11.26</v>
      </c>
      <c r="D136" s="447">
        <v>6.83</v>
      </c>
      <c r="E136" s="447">
        <v>0</v>
      </c>
      <c r="F136" s="447">
        <v>7.42</v>
      </c>
    </row>
    <row r="137" spans="2:18" x14ac:dyDescent="0.25">
      <c r="B137" s="299" t="s">
        <v>167</v>
      </c>
      <c r="C137" s="447">
        <v>1057</v>
      </c>
      <c r="D137" s="447">
        <v>856</v>
      </c>
      <c r="E137" s="447">
        <v>0</v>
      </c>
      <c r="F137" s="447">
        <v>1973</v>
      </c>
    </row>
    <row r="138" spans="2:18" x14ac:dyDescent="0.25">
      <c r="B138" s="429" t="s">
        <v>887</v>
      </c>
      <c r="C138" s="447">
        <v>30.13</v>
      </c>
      <c r="D138" s="447">
        <v>24.47</v>
      </c>
      <c r="E138" s="447">
        <v>0</v>
      </c>
      <c r="F138" s="447">
        <v>22.39</v>
      </c>
    </row>
    <row r="139" spans="2:18" x14ac:dyDescent="0.25">
      <c r="B139" s="299" t="s">
        <v>644</v>
      </c>
      <c r="C139" s="447">
        <v>201</v>
      </c>
      <c r="D139" s="447">
        <v>289</v>
      </c>
      <c r="E139" s="447">
        <v>0</v>
      </c>
      <c r="F139" s="447">
        <v>490</v>
      </c>
    </row>
    <row r="140" spans="2:18" x14ac:dyDescent="0.25">
      <c r="B140" s="429" t="s">
        <v>887</v>
      </c>
      <c r="C140" s="447">
        <v>5.73</v>
      </c>
      <c r="D140" s="447">
        <v>8.26</v>
      </c>
      <c r="E140" s="447">
        <v>0</v>
      </c>
      <c r="F140" s="447">
        <v>5.73</v>
      </c>
    </row>
    <row r="141" spans="2:18" x14ac:dyDescent="0.25">
      <c r="B141" s="299" t="s">
        <v>645</v>
      </c>
      <c r="C141" s="447">
        <v>271</v>
      </c>
      <c r="D141" s="447">
        <v>456</v>
      </c>
      <c r="E141" s="447">
        <v>0</v>
      </c>
      <c r="F141" s="447">
        <v>727</v>
      </c>
    </row>
    <row r="142" spans="2:18" x14ac:dyDescent="0.25">
      <c r="B142" s="429" t="s">
        <v>887</v>
      </c>
      <c r="C142" s="447">
        <v>7.73</v>
      </c>
      <c r="D142" s="447">
        <v>13.04</v>
      </c>
      <c r="E142" s="447">
        <v>0</v>
      </c>
      <c r="F142" s="447">
        <v>8.51</v>
      </c>
    </row>
    <row r="143" spans="2:18" x14ac:dyDescent="0.25">
      <c r="B143" s="299" t="s">
        <v>639</v>
      </c>
      <c r="C143" s="447">
        <v>54</v>
      </c>
      <c r="D143" s="447">
        <v>88</v>
      </c>
      <c r="E143" s="447">
        <v>0</v>
      </c>
      <c r="F143" s="447">
        <v>142</v>
      </c>
    </row>
    <row r="144" spans="2:18" x14ac:dyDescent="0.25">
      <c r="B144" s="429" t="s">
        <v>887</v>
      </c>
      <c r="C144" s="447">
        <v>1.54</v>
      </c>
      <c r="D144" s="447">
        <v>2.52</v>
      </c>
      <c r="E144" s="447">
        <v>0</v>
      </c>
      <c r="F144" s="447">
        <v>1.66</v>
      </c>
    </row>
    <row r="145" spans="2:6" x14ac:dyDescent="0.25">
      <c r="B145" s="299" t="s">
        <v>648</v>
      </c>
      <c r="C145" s="447">
        <v>19</v>
      </c>
      <c r="D145" s="447">
        <v>60</v>
      </c>
      <c r="E145" s="447">
        <v>0</v>
      </c>
      <c r="F145" s="447">
        <v>79</v>
      </c>
    </row>
    <row r="146" spans="2:6" x14ac:dyDescent="0.25">
      <c r="B146" s="429" t="s">
        <v>887</v>
      </c>
      <c r="C146" s="447">
        <v>0.54</v>
      </c>
      <c r="D146" s="447">
        <v>1.72</v>
      </c>
      <c r="E146" s="447">
        <v>0</v>
      </c>
      <c r="F146" s="447">
        <v>0.92</v>
      </c>
    </row>
    <row r="147" spans="2:6" x14ac:dyDescent="0.25">
      <c r="B147" s="299" t="s">
        <v>649</v>
      </c>
      <c r="C147" s="447">
        <v>5</v>
      </c>
      <c r="D147" s="447">
        <v>10</v>
      </c>
      <c r="E147" s="447">
        <v>0</v>
      </c>
      <c r="F147" s="447">
        <v>15</v>
      </c>
    </row>
    <row r="148" spans="2:6" x14ac:dyDescent="0.25">
      <c r="B148" s="429" t="s">
        <v>887</v>
      </c>
      <c r="C148" s="447">
        <v>14</v>
      </c>
      <c r="D148" s="447">
        <v>0.28999999999999998</v>
      </c>
      <c r="E148" s="447">
        <v>0</v>
      </c>
      <c r="F148" s="447">
        <v>0.18</v>
      </c>
    </row>
    <row r="149" spans="2:6" x14ac:dyDescent="0.25">
      <c r="B149" s="299" t="s">
        <v>431</v>
      </c>
      <c r="C149" s="447">
        <v>1506</v>
      </c>
      <c r="D149" s="447">
        <v>1500</v>
      </c>
      <c r="E149" s="447">
        <v>1539</v>
      </c>
      <c r="F149" s="447">
        <v>4545</v>
      </c>
    </row>
    <row r="150" spans="2:6" x14ac:dyDescent="0.25">
      <c r="B150" s="429" t="s">
        <v>887</v>
      </c>
      <c r="C150" s="447">
        <v>42.93</v>
      </c>
      <c r="D150" s="447">
        <v>42.88</v>
      </c>
      <c r="E150" s="447">
        <v>100</v>
      </c>
      <c r="F150" s="447">
        <v>53.19</v>
      </c>
    </row>
    <row r="151" spans="2:6" x14ac:dyDescent="0.25">
      <c r="B151" s="302" t="s">
        <v>646</v>
      </c>
      <c r="C151" s="448">
        <v>3508</v>
      </c>
      <c r="D151" s="448">
        <v>3498</v>
      </c>
      <c r="E151" s="447">
        <v>1539</v>
      </c>
      <c r="F151" s="447">
        <v>8545</v>
      </c>
    </row>
    <row r="152" spans="2:6" x14ac:dyDescent="0.25">
      <c r="B152" s="429" t="s">
        <v>887</v>
      </c>
      <c r="C152" s="448">
        <v>100</v>
      </c>
      <c r="D152" s="448">
        <v>100</v>
      </c>
      <c r="E152" s="447">
        <v>100</v>
      </c>
      <c r="F152" s="447">
        <v>100</v>
      </c>
    </row>
    <row r="153" spans="2:6" x14ac:dyDescent="0.25">
      <c r="B153" s="249" t="s">
        <v>1155</v>
      </c>
    </row>
  </sheetData>
  <mergeCells count="29">
    <mergeCell ref="B73:R73"/>
    <mergeCell ref="B10:R10"/>
    <mergeCell ref="B11:R11"/>
    <mergeCell ref="B12:B13"/>
    <mergeCell ref="C12:G12"/>
    <mergeCell ref="H12:H13"/>
    <mergeCell ref="I12:I13"/>
    <mergeCell ref="J12:N12"/>
    <mergeCell ref="O12:O13"/>
    <mergeCell ref="P12:P13"/>
    <mergeCell ref="Q12:Q13"/>
    <mergeCell ref="R12:R13"/>
    <mergeCell ref="B66:R66"/>
    <mergeCell ref="B67:R67"/>
    <mergeCell ref="B68:R68"/>
    <mergeCell ref="B72:R72"/>
    <mergeCell ref="B133:F133"/>
    <mergeCell ref="B130:R130"/>
    <mergeCell ref="B74:B75"/>
    <mergeCell ref="C74:G74"/>
    <mergeCell ref="H74:H75"/>
    <mergeCell ref="I74:I75"/>
    <mergeCell ref="J74:N74"/>
    <mergeCell ref="O74:O75"/>
    <mergeCell ref="P74:P75"/>
    <mergeCell ref="Q74:Q75"/>
    <mergeCell ref="R74:R75"/>
    <mergeCell ref="B128:R128"/>
    <mergeCell ref="B129:R1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T53"/>
  <sheetViews>
    <sheetView zoomScale="80" zoomScaleNormal="80" workbookViewId="0">
      <selection activeCell="E2" sqref="E2"/>
    </sheetView>
  </sheetViews>
  <sheetFormatPr defaultRowHeight="15.75" x14ac:dyDescent="0.25"/>
  <cols>
    <col min="3" max="3" width="36.25" customWidth="1"/>
  </cols>
  <sheetData>
    <row r="2" spans="3:20" ht="78.75" x14ac:dyDescent="0.25">
      <c r="C2" s="88" t="s">
        <v>10</v>
      </c>
    </row>
    <row r="3" spans="3:20" ht="124.9" customHeight="1" x14ac:dyDescent="0.25">
      <c r="C3" s="44" t="s">
        <v>11</v>
      </c>
    </row>
    <row r="5" spans="3:20" ht="16.5" thickBot="1" x14ac:dyDescent="0.3">
      <c r="C5" s="540" t="s">
        <v>233</v>
      </c>
      <c r="D5" s="540"/>
      <c r="E5" s="540"/>
      <c r="F5" s="540"/>
      <c r="G5" s="540"/>
      <c r="H5" s="540"/>
      <c r="I5" s="540"/>
      <c r="J5" s="540"/>
      <c r="K5" s="540"/>
      <c r="L5" s="540"/>
      <c r="M5" s="540"/>
      <c r="N5" s="135"/>
      <c r="O5" s="135"/>
      <c r="P5" s="135"/>
      <c r="Q5" s="135"/>
      <c r="R5" s="135"/>
      <c r="S5" s="135"/>
      <c r="T5" s="135"/>
    </row>
    <row r="6" spans="3:20" ht="16.149999999999999" customHeight="1" thickBot="1" x14ac:dyDescent="0.3">
      <c r="C6" s="19" t="s">
        <v>234</v>
      </c>
      <c r="D6" s="22" t="s">
        <v>235</v>
      </c>
      <c r="E6" s="23"/>
      <c r="F6" s="22" t="s">
        <v>236</v>
      </c>
      <c r="G6" s="24"/>
      <c r="H6" s="24"/>
      <c r="I6" s="23"/>
      <c r="J6" s="537" t="s">
        <v>237</v>
      </c>
      <c r="K6" s="538"/>
      <c r="L6" s="538"/>
      <c r="M6" s="539"/>
    </row>
    <row r="7" spans="3:20" ht="16.5" thickBot="1" x14ac:dyDescent="0.3">
      <c r="C7" s="20"/>
      <c r="D7" s="25">
        <v>2010</v>
      </c>
      <c r="E7" s="25">
        <v>2018</v>
      </c>
      <c r="F7" s="22">
        <v>2010</v>
      </c>
      <c r="G7" s="23"/>
      <c r="H7" s="22">
        <v>2018</v>
      </c>
      <c r="I7" s="23"/>
      <c r="J7" s="537">
        <v>2010</v>
      </c>
      <c r="K7" s="539"/>
      <c r="L7" s="537">
        <v>2018</v>
      </c>
      <c r="M7" s="539"/>
    </row>
    <row r="8" spans="3:20" ht="16.5" thickBot="1" x14ac:dyDescent="0.3">
      <c r="C8" s="21"/>
      <c r="D8" s="26"/>
      <c r="E8" s="26"/>
      <c r="F8" s="4" t="s">
        <v>153</v>
      </c>
      <c r="G8" s="4" t="s">
        <v>154</v>
      </c>
      <c r="H8" s="4" t="s">
        <v>153</v>
      </c>
      <c r="I8" s="4" t="s">
        <v>154</v>
      </c>
      <c r="J8" s="4" t="s">
        <v>238</v>
      </c>
      <c r="K8" s="4" t="s">
        <v>239</v>
      </c>
      <c r="L8" s="4" t="s">
        <v>238</v>
      </c>
      <c r="M8" s="4" t="s">
        <v>239</v>
      </c>
    </row>
    <row r="9" spans="3:20" ht="16.5" thickBot="1" x14ac:dyDescent="0.3">
      <c r="C9" s="5" t="s">
        <v>240</v>
      </c>
      <c r="D9" s="137">
        <v>86</v>
      </c>
      <c r="E9" s="137">
        <v>87.3</v>
      </c>
      <c r="F9" s="137">
        <v>87</v>
      </c>
      <c r="G9" s="137">
        <v>85</v>
      </c>
      <c r="H9" s="137"/>
      <c r="I9" s="137"/>
      <c r="J9" s="137">
        <v>85</v>
      </c>
      <c r="K9" s="137">
        <v>88</v>
      </c>
      <c r="L9" s="137"/>
      <c r="M9" s="137"/>
    </row>
    <row r="10" spans="3:20" x14ac:dyDescent="0.25">
      <c r="C10" s="83" t="s">
        <v>526</v>
      </c>
      <c r="D10" s="15"/>
      <c r="E10" s="15"/>
      <c r="F10" s="15"/>
      <c r="G10" s="15"/>
      <c r="H10" s="136" t="s">
        <v>241</v>
      </c>
      <c r="I10" s="15"/>
      <c r="J10" s="15"/>
      <c r="K10" s="15"/>
      <c r="L10" s="15"/>
      <c r="M10" s="15"/>
    </row>
    <row r="12" spans="3:20" x14ac:dyDescent="0.25">
      <c r="H12" s="2"/>
    </row>
    <row r="13" spans="3:20" x14ac:dyDescent="0.25">
      <c r="C13" s="63"/>
      <c r="D13" s="63"/>
      <c r="E13" s="63"/>
      <c r="F13" s="63"/>
      <c r="G13" s="63"/>
      <c r="H13" s="63"/>
      <c r="I13" s="63"/>
    </row>
    <row r="14" spans="3:20" x14ac:dyDescent="0.25">
      <c r="C14" s="63"/>
      <c r="D14" s="63"/>
      <c r="E14" s="63"/>
      <c r="F14" s="63"/>
      <c r="G14" s="63"/>
      <c r="H14" s="63"/>
      <c r="I14" s="63"/>
    </row>
    <row r="15" spans="3:20" x14ac:dyDescent="0.25">
      <c r="C15" s="63"/>
      <c r="D15" s="63"/>
      <c r="E15" s="63"/>
      <c r="F15" s="63"/>
      <c r="G15" s="63"/>
      <c r="H15" s="63"/>
      <c r="I15" s="63"/>
    </row>
    <row r="16" spans="3:20" x14ac:dyDescent="0.25">
      <c r="C16" s="541" t="s">
        <v>242</v>
      </c>
      <c r="D16" s="542"/>
      <c r="E16" s="542"/>
      <c r="F16" s="542"/>
      <c r="G16" s="542"/>
      <c r="H16" s="542"/>
      <c r="I16" s="543"/>
    </row>
    <row r="17" spans="3:9" ht="30" customHeight="1" x14ac:dyDescent="0.25">
      <c r="C17" s="544" t="s">
        <v>12</v>
      </c>
      <c r="D17" s="545"/>
      <c r="E17" s="545"/>
      <c r="F17" s="545"/>
      <c r="G17" s="545"/>
      <c r="H17" s="545"/>
      <c r="I17" s="546"/>
    </row>
    <row r="18" spans="3:9" ht="24" customHeight="1" x14ac:dyDescent="0.25">
      <c r="C18" s="547"/>
      <c r="D18" s="549" t="s">
        <v>243</v>
      </c>
      <c r="E18" s="549"/>
      <c r="F18" s="549"/>
      <c r="G18" s="549"/>
      <c r="H18" s="550"/>
      <c r="I18" s="551" t="s">
        <v>244</v>
      </c>
    </row>
    <row r="19" spans="3:9" x14ac:dyDescent="0.25">
      <c r="C19" s="548"/>
      <c r="D19" s="551" t="s">
        <v>245</v>
      </c>
      <c r="E19" s="551" t="s">
        <v>246</v>
      </c>
      <c r="F19" s="553" t="s">
        <v>247</v>
      </c>
      <c r="G19" s="553"/>
      <c r="H19" s="551" t="s">
        <v>527</v>
      </c>
      <c r="I19" s="551"/>
    </row>
    <row r="20" spans="3:9" ht="58.15" customHeight="1" x14ac:dyDescent="0.25">
      <c r="C20" s="548"/>
      <c r="D20" s="551"/>
      <c r="E20" s="551"/>
      <c r="F20" s="158" t="s">
        <v>248</v>
      </c>
      <c r="G20" s="158" t="s">
        <v>528</v>
      </c>
      <c r="H20" s="551"/>
      <c r="I20" s="552"/>
    </row>
    <row r="21" spans="3:9" x14ac:dyDescent="0.25">
      <c r="C21" s="138"/>
      <c r="D21" s="139"/>
      <c r="E21" s="140"/>
      <c r="F21" s="140"/>
      <c r="G21" s="140"/>
      <c r="H21" s="140"/>
      <c r="I21" s="141"/>
    </row>
    <row r="22" spans="3:9" x14ac:dyDescent="0.25">
      <c r="C22" s="142" t="s">
        <v>150</v>
      </c>
      <c r="D22" s="143">
        <v>7.1023670417604103</v>
      </c>
      <c r="E22" s="144">
        <v>83.634440192972704</v>
      </c>
      <c r="F22" s="145">
        <v>62.642359203650834</v>
      </c>
      <c r="G22" s="144">
        <v>8.0310206432633677</v>
      </c>
      <c r="H22" s="144">
        <v>87.270644021372718</v>
      </c>
      <c r="I22" s="146">
        <v>9416.8746484602871</v>
      </c>
    </row>
    <row r="23" spans="3:9" x14ac:dyDescent="0.25">
      <c r="C23" s="147"/>
      <c r="D23" s="143"/>
      <c r="E23" s="144"/>
      <c r="F23" s="145"/>
      <c r="G23" s="144"/>
      <c r="H23" s="144"/>
      <c r="I23" s="146"/>
    </row>
    <row r="24" spans="3:9" x14ac:dyDescent="0.25">
      <c r="C24" s="148" t="s">
        <v>236</v>
      </c>
      <c r="D24" s="143"/>
      <c r="E24" s="144"/>
      <c r="F24" s="145"/>
      <c r="G24" s="144"/>
      <c r="H24" s="144"/>
      <c r="I24" s="146"/>
    </row>
    <row r="25" spans="3:9" x14ac:dyDescent="0.25">
      <c r="C25" s="149" t="s">
        <v>153</v>
      </c>
      <c r="D25" s="150">
        <v>6.2391708574588387</v>
      </c>
      <c r="E25" s="151">
        <v>85.049054054335627</v>
      </c>
      <c r="F25" s="152">
        <v>65.259273914293956</v>
      </c>
      <c r="G25" s="151">
        <v>8.8575504797306372</v>
      </c>
      <c r="H25" s="151">
        <v>88.669833132873478</v>
      </c>
      <c r="I25" s="153">
        <v>4902.4009688541682</v>
      </c>
    </row>
    <row r="26" spans="3:9" x14ac:dyDescent="0.25">
      <c r="C26" s="149" t="s">
        <v>154</v>
      </c>
      <c r="D26" s="150">
        <v>8.0397373999812771</v>
      </c>
      <c r="E26" s="151">
        <v>82.098269011859969</v>
      </c>
      <c r="F26" s="152">
        <v>59.800573843195252</v>
      </c>
      <c r="G26" s="151">
        <v>7.1334673604989636</v>
      </c>
      <c r="H26" s="151">
        <v>85.751223033978363</v>
      </c>
      <c r="I26" s="153">
        <v>4514.4736796061097</v>
      </c>
    </row>
    <row r="27" spans="3:9" x14ac:dyDescent="0.25">
      <c r="C27" s="142" t="s">
        <v>172</v>
      </c>
      <c r="D27" s="150"/>
      <c r="E27" s="151"/>
      <c r="F27" s="152"/>
      <c r="G27" s="151"/>
      <c r="H27" s="151"/>
      <c r="I27" s="153"/>
    </row>
    <row r="28" spans="3:9" x14ac:dyDescent="0.25">
      <c r="C28" s="149" t="s">
        <v>249</v>
      </c>
      <c r="D28" s="150">
        <v>7.9721019680196727</v>
      </c>
      <c r="E28" s="151">
        <v>82.129587213930336</v>
      </c>
      <c r="F28" s="152">
        <v>61.230810169509994</v>
      </c>
      <c r="G28" s="151">
        <v>6.7190686104892619</v>
      </c>
      <c r="H28" s="151">
        <v>85.835744463038921</v>
      </c>
      <c r="I28" s="153">
        <v>6322.7583853931164</v>
      </c>
    </row>
    <row r="29" spans="3:9" x14ac:dyDescent="0.25">
      <c r="C29" s="149" t="s">
        <v>229</v>
      </c>
      <c r="D29" s="150">
        <v>7.2253278741931801</v>
      </c>
      <c r="E29" s="151">
        <v>85.863088292500649</v>
      </c>
      <c r="F29" s="152">
        <v>60.732113809285977</v>
      </c>
      <c r="G29" s="151">
        <v>7.5765807775516674</v>
      </c>
      <c r="H29" s="151">
        <v>88.709888371642933</v>
      </c>
      <c r="I29" s="153">
        <v>1741.4115477923929</v>
      </c>
    </row>
    <row r="30" spans="3:9" x14ac:dyDescent="0.25">
      <c r="C30" s="149" t="s">
        <v>250</v>
      </c>
      <c r="D30" s="150">
        <v>2.8787924899120978</v>
      </c>
      <c r="E30" s="151">
        <v>87.799302037483244</v>
      </c>
      <c r="F30" s="152">
        <v>71.699329836285756</v>
      </c>
      <c r="G30" s="151">
        <v>14.748320024110138</v>
      </c>
      <c r="H30" s="151">
        <v>92.124775458078176</v>
      </c>
      <c r="I30" s="153">
        <v>1352.7047152747607</v>
      </c>
    </row>
    <row r="31" spans="3:9" x14ac:dyDescent="0.25">
      <c r="C31" s="142" t="s">
        <v>176</v>
      </c>
      <c r="D31" s="150"/>
      <c r="E31" s="151"/>
      <c r="F31" s="152"/>
      <c r="G31" s="151"/>
      <c r="H31" s="151"/>
      <c r="I31" s="153"/>
    </row>
    <row r="32" spans="3:9" x14ac:dyDescent="0.25">
      <c r="C32" s="154" t="s">
        <v>177</v>
      </c>
      <c r="D32" s="150">
        <v>9.2351937999591147</v>
      </c>
      <c r="E32" s="151">
        <v>79.592574023014805</v>
      </c>
      <c r="F32" s="152">
        <v>60.229885237119426</v>
      </c>
      <c r="G32" s="151">
        <v>6.6974855894380951</v>
      </c>
      <c r="H32" s="151">
        <v>83.248098676488212</v>
      </c>
      <c r="I32" s="153">
        <v>3096.4210837009623</v>
      </c>
    </row>
    <row r="33" spans="3:9" x14ac:dyDescent="0.25">
      <c r="C33" s="154" t="s">
        <v>178</v>
      </c>
      <c r="D33" s="150">
        <v>5.7505721712876765</v>
      </c>
      <c r="E33" s="151">
        <v>85.4752477088565</v>
      </c>
      <c r="F33" s="152">
        <v>64.083859664342299</v>
      </c>
      <c r="G33" s="151">
        <v>6.9132363059768451</v>
      </c>
      <c r="H33" s="151">
        <v>88.971314382315299</v>
      </c>
      <c r="I33" s="153">
        <v>2574.6804686532118</v>
      </c>
    </row>
    <row r="34" spans="3:9" x14ac:dyDescent="0.25">
      <c r="C34" s="154" t="s">
        <v>179</v>
      </c>
      <c r="D34" s="150">
        <v>12.592875781452756</v>
      </c>
      <c r="E34" s="151">
        <v>78.808588179870497</v>
      </c>
      <c r="F34" s="152">
        <v>52.629948622105523</v>
      </c>
      <c r="G34" s="151">
        <v>7.1348258909463382</v>
      </c>
      <c r="H34" s="151">
        <v>82.408220059452887</v>
      </c>
      <c r="I34" s="153">
        <v>471.34777192025251</v>
      </c>
    </row>
    <row r="35" spans="3:9" x14ac:dyDescent="0.25">
      <c r="C35" s="154" t="s">
        <v>180</v>
      </c>
      <c r="D35" s="150">
        <v>8.9454834106734715</v>
      </c>
      <c r="E35" s="151">
        <v>72.30767722595796</v>
      </c>
      <c r="F35" s="152">
        <v>71.75851086630648</v>
      </c>
      <c r="G35" s="151">
        <v>20.502172294303389</v>
      </c>
      <c r="H35" s="151">
        <v>82.216471572228386</v>
      </c>
      <c r="I35" s="153">
        <v>68.407963490351506</v>
      </c>
    </row>
    <row r="36" spans="3:9" x14ac:dyDescent="0.25">
      <c r="C36" s="154" t="s">
        <v>181</v>
      </c>
      <c r="D36" s="150">
        <v>7.5874388362108993</v>
      </c>
      <c r="E36" s="151">
        <v>83.950282822124805</v>
      </c>
      <c r="F36" s="152">
        <v>50.635780247233875</v>
      </c>
      <c r="G36" s="151">
        <v>5.3932682771313214</v>
      </c>
      <c r="H36" s="151">
        <v>85.498520731044948</v>
      </c>
      <c r="I36" s="153">
        <v>298.01246428687568</v>
      </c>
    </row>
    <row r="37" spans="3:9" x14ac:dyDescent="0.25">
      <c r="C37" s="154" t="s">
        <v>182</v>
      </c>
      <c r="D37" s="150">
        <v>8.8624457221901132</v>
      </c>
      <c r="E37" s="151">
        <v>85.38791149752079</v>
      </c>
      <c r="F37" s="152">
        <v>49.836092714482433</v>
      </c>
      <c r="G37" s="151">
        <v>4.0995058051760003</v>
      </c>
      <c r="H37" s="151">
        <v>89.545845772622059</v>
      </c>
      <c r="I37" s="153">
        <v>552.734830120423</v>
      </c>
    </row>
    <row r="38" spans="3:9" x14ac:dyDescent="0.25">
      <c r="C38" s="155" t="s">
        <v>230</v>
      </c>
      <c r="D38" s="150">
        <v>7.0954132433997659</v>
      </c>
      <c r="E38" s="151">
        <v>86.104666454032667</v>
      </c>
      <c r="F38" s="152">
        <v>68.575962142961771</v>
      </c>
      <c r="G38" s="151">
        <v>9.0237023114000579</v>
      </c>
      <c r="H38" s="151">
        <v>88.159217037044357</v>
      </c>
      <c r="I38" s="153">
        <v>445.74543711002104</v>
      </c>
    </row>
    <row r="39" spans="3:9" x14ac:dyDescent="0.25">
      <c r="C39" s="155" t="s">
        <v>184</v>
      </c>
      <c r="D39" s="150">
        <v>4.8776294657554899</v>
      </c>
      <c r="E39" s="151">
        <v>89.070800729768564</v>
      </c>
      <c r="F39" s="152">
        <v>69.133934898195761</v>
      </c>
      <c r="G39" s="151">
        <v>8.0428364370494094</v>
      </c>
      <c r="H39" s="151">
        <v>92.699145137486084</v>
      </c>
      <c r="I39" s="153">
        <v>556.81991390340215</v>
      </c>
    </row>
    <row r="40" spans="3:9" x14ac:dyDescent="0.25">
      <c r="C40" s="155" t="s">
        <v>185</v>
      </c>
      <c r="D40" s="150">
        <v>2.6521717179530651</v>
      </c>
      <c r="E40" s="151">
        <v>89.351943494404026</v>
      </c>
      <c r="F40" s="152">
        <v>71.835284459917204</v>
      </c>
      <c r="G40" s="151">
        <v>14.908692036390631</v>
      </c>
      <c r="H40" s="151">
        <v>93.493411517858206</v>
      </c>
      <c r="I40" s="153">
        <v>695.1241924361924</v>
      </c>
    </row>
    <row r="41" spans="3:9" x14ac:dyDescent="0.25">
      <c r="C41" s="155" t="s">
        <v>186</v>
      </c>
      <c r="D41" s="150">
        <v>3.1183518680051208</v>
      </c>
      <c r="E41" s="151">
        <v>86.158014618831757</v>
      </c>
      <c r="F41" s="152">
        <v>71.555613067498314</v>
      </c>
      <c r="G41" s="151">
        <v>14.578791788929731</v>
      </c>
      <c r="H41" s="151">
        <v>90.677998975577225</v>
      </c>
      <c r="I41" s="153">
        <v>657.58052283856568</v>
      </c>
    </row>
    <row r="42" spans="3:9" x14ac:dyDescent="0.25">
      <c r="C42" s="142" t="s">
        <v>187</v>
      </c>
      <c r="D42" s="150"/>
      <c r="E42" s="151"/>
      <c r="F42" s="152"/>
      <c r="G42" s="151"/>
      <c r="H42" s="151"/>
      <c r="I42" s="153"/>
    </row>
    <row r="43" spans="3:9" x14ac:dyDescent="0.25">
      <c r="C43" s="156" t="s">
        <v>251</v>
      </c>
      <c r="D43" s="150">
        <v>7.5733291994175875</v>
      </c>
      <c r="E43" s="151">
        <v>77.001746124662802</v>
      </c>
      <c r="F43" s="152">
        <v>62.026050888630223</v>
      </c>
      <c r="G43" s="151">
        <v>4.0251543035089679</v>
      </c>
      <c r="H43" s="151">
        <v>82.806086544245957</v>
      </c>
      <c r="I43" s="153">
        <v>1697.4550208450278</v>
      </c>
    </row>
    <row r="44" spans="3:9" x14ac:dyDescent="0.25">
      <c r="C44" s="156" t="s">
        <v>252</v>
      </c>
      <c r="D44" s="150">
        <v>5.9187768844624919</v>
      </c>
      <c r="E44" s="151">
        <v>86.341678479369378</v>
      </c>
      <c r="F44" s="152">
        <v>75.981281133484799</v>
      </c>
      <c r="G44" s="151">
        <v>9.0652497301952373</v>
      </c>
      <c r="H44" s="151">
        <v>90.673795030001514</v>
      </c>
      <c r="I44" s="153">
        <v>1682.5900100300676</v>
      </c>
    </row>
    <row r="45" spans="3:9" x14ac:dyDescent="0.25">
      <c r="C45" s="157" t="s">
        <v>253</v>
      </c>
      <c r="D45" s="150">
        <v>5.9749435295318722</v>
      </c>
      <c r="E45" s="151">
        <v>86.453030976086993</v>
      </c>
      <c r="F45" s="152">
        <v>66.236607889770355</v>
      </c>
      <c r="G45" s="151">
        <v>8.0746129643013802</v>
      </c>
      <c r="H45" s="151">
        <v>89.677709571349013</v>
      </c>
      <c r="I45" s="153">
        <v>3174.3319959475925</v>
      </c>
    </row>
    <row r="46" spans="3:9" x14ac:dyDescent="0.25">
      <c r="C46" s="157" t="s">
        <v>254</v>
      </c>
      <c r="D46" s="150">
        <v>8.7690501465021562</v>
      </c>
      <c r="E46" s="151">
        <v>82.850643854822067</v>
      </c>
      <c r="F46" s="152">
        <v>51.181347149791492</v>
      </c>
      <c r="G46" s="151">
        <v>9.7502248322374481</v>
      </c>
      <c r="H46" s="151">
        <v>85.248442314645828</v>
      </c>
      <c r="I46" s="153">
        <v>2862.4976216375808</v>
      </c>
    </row>
    <row r="47" spans="3:9" x14ac:dyDescent="0.25">
      <c r="C47" s="554" t="s">
        <v>529</v>
      </c>
      <c r="D47" s="555"/>
      <c r="E47" s="555"/>
      <c r="F47" s="555"/>
      <c r="G47" s="555"/>
      <c r="H47" s="555"/>
      <c r="I47" s="556"/>
    </row>
    <row r="48" spans="3:9" x14ac:dyDescent="0.25">
      <c r="C48" s="557" t="s">
        <v>530</v>
      </c>
      <c r="D48" s="558"/>
      <c r="E48" s="558"/>
      <c r="F48" s="558"/>
      <c r="G48" s="558"/>
      <c r="H48" s="558"/>
      <c r="I48" s="559"/>
    </row>
    <row r="49" spans="3:9" x14ac:dyDescent="0.25">
      <c r="C49" s="560" t="s">
        <v>531</v>
      </c>
      <c r="D49" s="561"/>
      <c r="E49" s="561"/>
      <c r="F49" s="561"/>
      <c r="G49" s="561"/>
      <c r="H49" s="561"/>
      <c r="I49" s="562"/>
    </row>
    <row r="51" spans="3:9" ht="304.5" customHeight="1" x14ac:dyDescent="0.25">
      <c r="C51" s="564" t="s">
        <v>255</v>
      </c>
      <c r="D51" s="565"/>
      <c r="E51" s="565"/>
      <c r="F51" s="565"/>
      <c r="G51" s="565"/>
      <c r="H51" s="565"/>
      <c r="I51" s="566"/>
    </row>
    <row r="53" spans="3:9" x14ac:dyDescent="0.25">
      <c r="C53" s="563" t="s">
        <v>532</v>
      </c>
      <c r="D53" s="563"/>
      <c r="E53" s="563"/>
      <c r="F53" s="563"/>
      <c r="G53" s="563"/>
      <c r="H53" s="563"/>
      <c r="I53" s="563"/>
    </row>
  </sheetData>
  <mergeCells count="18">
    <mergeCell ref="C47:I47"/>
    <mergeCell ref="C48:I48"/>
    <mergeCell ref="C49:I49"/>
    <mergeCell ref="C53:I53"/>
    <mergeCell ref="C51:I51"/>
    <mergeCell ref="C17:I17"/>
    <mergeCell ref="C18:C20"/>
    <mergeCell ref="D18:H18"/>
    <mergeCell ref="I18:I20"/>
    <mergeCell ref="D19:D20"/>
    <mergeCell ref="E19:E20"/>
    <mergeCell ref="F19:G19"/>
    <mergeCell ref="H19:H20"/>
    <mergeCell ref="J6:M6"/>
    <mergeCell ref="J7:K7"/>
    <mergeCell ref="L7:M7"/>
    <mergeCell ref="C5:M5"/>
    <mergeCell ref="C16:I16"/>
  </mergeCells>
  <hyperlinks>
    <hyperlink ref="H10" r:id="rId1" display="https://data.unicef.org/topic/child-protection/violence/violent-disciplin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4"/>
  <sheetViews>
    <sheetView zoomScale="80" zoomScaleNormal="80" workbookViewId="0">
      <selection activeCell="G19" sqref="G19"/>
    </sheetView>
  </sheetViews>
  <sheetFormatPr defaultRowHeight="15.75" x14ac:dyDescent="0.25"/>
  <cols>
    <col min="3" max="3" width="72.75" customWidth="1"/>
    <col min="4" max="4" width="18.75" customWidth="1"/>
    <col min="5" max="5" width="34" style="2" customWidth="1"/>
    <col min="7" max="7" width="10.25" customWidth="1"/>
    <col min="8" max="8" width="10.625" customWidth="1"/>
    <col min="9" max="9" width="10.25" customWidth="1"/>
  </cols>
  <sheetData>
    <row r="1" spans="2:9" ht="55.9" customHeight="1" x14ac:dyDescent="0.25">
      <c r="C1" s="88" t="s">
        <v>13</v>
      </c>
    </row>
    <row r="2" spans="2:9" ht="307.89999999999998" customHeight="1" x14ac:dyDescent="0.25">
      <c r="C2" s="44" t="s">
        <v>534</v>
      </c>
    </row>
    <row r="5" spans="2:9" x14ac:dyDescent="0.25">
      <c r="B5" s="68"/>
      <c r="C5" s="57" t="s">
        <v>436</v>
      </c>
      <c r="D5" s="160" t="s">
        <v>143</v>
      </c>
      <c r="E5" s="160" t="s">
        <v>144</v>
      </c>
      <c r="F5" s="160" t="s">
        <v>143</v>
      </c>
      <c r="G5" s="160" t="s">
        <v>144</v>
      </c>
      <c r="H5" s="63"/>
      <c r="I5" s="63"/>
    </row>
    <row r="6" spans="2:9" x14ac:dyDescent="0.25">
      <c r="B6" s="68"/>
      <c r="C6" s="57" t="s">
        <v>435</v>
      </c>
      <c r="D6" s="161"/>
      <c r="E6" s="161"/>
      <c r="F6" s="161"/>
      <c r="G6" s="161"/>
      <c r="H6" s="63"/>
      <c r="I6" s="63"/>
    </row>
    <row r="7" spans="2:9" x14ac:dyDescent="0.25">
      <c r="B7" s="69"/>
      <c r="C7" s="69"/>
      <c r="D7" s="162" t="s">
        <v>437</v>
      </c>
      <c r="E7" s="163"/>
      <c r="F7" s="162" t="s">
        <v>438</v>
      </c>
      <c r="G7" s="163"/>
      <c r="H7" s="63"/>
      <c r="I7" s="63"/>
    </row>
    <row r="8" spans="2:9" ht="30" x14ac:dyDescent="0.25">
      <c r="B8" s="67">
        <v>3</v>
      </c>
      <c r="C8" s="91" t="s">
        <v>443</v>
      </c>
      <c r="D8" s="67">
        <v>13</v>
      </c>
      <c r="E8" s="67">
        <v>32</v>
      </c>
      <c r="F8" s="67">
        <v>3</v>
      </c>
      <c r="G8" s="67">
        <v>6</v>
      </c>
      <c r="H8" s="63"/>
      <c r="I8" s="63"/>
    </row>
    <row r="9" spans="2:9" x14ac:dyDescent="0.25">
      <c r="B9" s="70"/>
      <c r="C9" s="40" t="s">
        <v>533</v>
      </c>
      <c r="D9" s="71">
        <f>(D8/$I$12)*100000</f>
        <v>2.1739130434782612</v>
      </c>
      <c r="E9" s="71">
        <f>(E8/$I$12)*100000</f>
        <v>5.3511705685618729</v>
      </c>
      <c r="F9" s="71">
        <f>(F8/$I$12)*100000</f>
        <v>0.50167224080267558</v>
      </c>
      <c r="G9" s="71">
        <f>(G8/$I$12)*100000</f>
        <v>1.0033444816053512</v>
      </c>
      <c r="H9" s="63"/>
      <c r="I9" s="63"/>
    </row>
    <row r="10" spans="2:9" x14ac:dyDescent="0.25">
      <c r="B10" s="63"/>
      <c r="C10" s="159"/>
      <c r="D10" s="63"/>
      <c r="E10" s="63"/>
      <c r="F10" s="63"/>
      <c r="G10" s="63"/>
      <c r="H10" s="63"/>
      <c r="I10" s="63"/>
    </row>
    <row r="11" spans="2:9" ht="43.5" x14ac:dyDescent="0.25">
      <c r="B11" s="64"/>
      <c r="C11" s="64">
        <v>2015</v>
      </c>
      <c r="D11" s="64">
        <v>2016</v>
      </c>
      <c r="E11" s="64">
        <v>2017</v>
      </c>
      <c r="F11" s="64">
        <v>2018</v>
      </c>
      <c r="G11" s="64">
        <v>2019</v>
      </c>
      <c r="H11" s="64">
        <v>2020</v>
      </c>
      <c r="I11" s="65" t="s">
        <v>145</v>
      </c>
    </row>
    <row r="12" spans="2:9" ht="55.9" customHeight="1" x14ac:dyDescent="0.25">
      <c r="B12" s="80" t="s">
        <v>146</v>
      </c>
      <c r="C12" s="66">
        <v>567291</v>
      </c>
      <c r="D12" s="66">
        <v>575700</v>
      </c>
      <c r="E12" s="66">
        <v>583200</v>
      </c>
      <c r="F12" s="66">
        <v>590100</v>
      </c>
      <c r="G12" s="66">
        <v>598000</v>
      </c>
      <c r="H12" s="66">
        <v>602500</v>
      </c>
      <c r="I12" s="82">
        <f>AVERAGE(G12:G12)</f>
        <v>598000</v>
      </c>
    </row>
    <row r="22" spans="5:5" ht="38.450000000000003" customHeight="1" x14ac:dyDescent="0.25">
      <c r="E22" s="10" t="s">
        <v>13</v>
      </c>
    </row>
    <row r="23" spans="5:5" x14ac:dyDescent="0.25">
      <c r="E23" s="17" t="s">
        <v>102</v>
      </c>
    </row>
    <row r="24" spans="5:5" ht="409.6" x14ac:dyDescent="0.25">
      <c r="E24" s="8" t="s">
        <v>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R483"/>
  <sheetViews>
    <sheetView zoomScale="50" zoomScaleNormal="50" workbookViewId="0">
      <selection activeCell="C2" sqref="C2:F3"/>
    </sheetView>
  </sheetViews>
  <sheetFormatPr defaultColWidth="8.75" defaultRowHeight="15.75" x14ac:dyDescent="0.25"/>
  <cols>
    <col min="1" max="2" width="8.75" style="15"/>
    <col min="3" max="3" width="44.75" style="15" customWidth="1"/>
    <col min="4" max="7" width="8.75" style="15"/>
    <col min="8" max="8" width="38.375" style="15" customWidth="1"/>
    <col min="9" max="9" width="27.125" style="15" customWidth="1"/>
    <col min="10" max="10" width="10.375" style="15" customWidth="1"/>
    <col min="11" max="11" width="8.75" style="15"/>
    <col min="12" max="12" width="10.25" style="15" customWidth="1"/>
    <col min="13" max="13" width="8.75" style="15"/>
    <col min="14" max="14" width="10.375" style="15" customWidth="1"/>
    <col min="15" max="20" width="8.75" style="15"/>
    <col min="21" max="21" width="10.75" style="15" customWidth="1"/>
    <col min="22" max="22" width="44.75" style="15" customWidth="1"/>
    <col min="23" max="23" width="16.125" style="15" bestFit="1" customWidth="1"/>
    <col min="24" max="24" width="20.75" style="15" bestFit="1" customWidth="1"/>
    <col min="25" max="25" width="16.625" style="15" customWidth="1"/>
    <col min="26" max="26" width="11.125" style="15" customWidth="1"/>
    <col min="27" max="29" width="8.75" style="15"/>
    <col min="30" max="30" width="9.75" style="15" customWidth="1"/>
    <col min="31" max="66" width="8.75" style="15"/>
    <col min="67" max="67" width="13.125" style="15" customWidth="1"/>
    <col min="68" max="68" width="13.5" style="15" customWidth="1"/>
    <col min="69" max="69" width="13.25" style="15" customWidth="1"/>
    <col min="70" max="70" width="14.5" style="15" customWidth="1"/>
    <col min="71" max="16384" width="8.75" style="15"/>
  </cols>
  <sheetData>
    <row r="1" spans="3:70" ht="32.25" customHeight="1" x14ac:dyDescent="0.25"/>
    <row r="2" spans="3:70" ht="61.15" customHeight="1" x14ac:dyDescent="0.25">
      <c r="C2" s="587" t="s">
        <v>15</v>
      </c>
      <c r="D2" s="588"/>
      <c r="E2" s="588"/>
      <c r="F2" s="589"/>
    </row>
    <row r="3" spans="3:70" ht="58.15" customHeight="1" x14ac:dyDescent="0.25">
      <c r="C3" s="590" t="s">
        <v>16</v>
      </c>
      <c r="D3" s="591"/>
      <c r="E3" s="591"/>
      <c r="F3" s="592"/>
    </row>
    <row r="4" spans="3:70" x14ac:dyDescent="0.25">
      <c r="BO4" s="569" t="s">
        <v>613</v>
      </c>
      <c r="BP4" s="569"/>
      <c r="BQ4" s="569"/>
      <c r="BR4" s="569"/>
    </row>
    <row r="5" spans="3:70" x14ac:dyDescent="0.25">
      <c r="BO5" s="241" t="s">
        <v>148</v>
      </c>
      <c r="BP5" s="241" t="s">
        <v>153</v>
      </c>
      <c r="BQ5" s="241" t="s">
        <v>154</v>
      </c>
      <c r="BR5" s="241" t="s">
        <v>150</v>
      </c>
    </row>
    <row r="6" spans="3:70" x14ac:dyDescent="0.25">
      <c r="BO6" s="240" t="s">
        <v>609</v>
      </c>
      <c r="BP6" s="1">
        <v>25</v>
      </c>
      <c r="BQ6" s="1">
        <v>228</v>
      </c>
      <c r="BR6" s="1">
        <v>253</v>
      </c>
    </row>
    <row r="7" spans="3:70" x14ac:dyDescent="0.25">
      <c r="C7" s="578" t="s">
        <v>256</v>
      </c>
      <c r="D7" s="578"/>
      <c r="E7" s="578"/>
      <c r="F7" s="578"/>
      <c r="G7" s="578"/>
      <c r="H7" s="578"/>
      <c r="I7" s="578"/>
      <c r="J7" s="578"/>
      <c r="K7" s="578"/>
      <c r="L7" s="578"/>
      <c r="M7" s="578"/>
      <c r="N7" s="578"/>
      <c r="O7" s="578"/>
      <c r="P7" s="578"/>
      <c r="Q7" s="578"/>
      <c r="BB7" s="579" t="s">
        <v>257</v>
      </c>
      <c r="BC7" s="580"/>
      <c r="BD7" s="580"/>
      <c r="BE7" s="580"/>
      <c r="BF7" s="580"/>
      <c r="BG7" s="580"/>
      <c r="BH7" s="580"/>
      <c r="BI7" s="580"/>
      <c r="BJ7" s="580"/>
      <c r="BK7" s="580"/>
      <c r="BL7" s="580"/>
      <c r="BO7" s="240" t="s">
        <v>610</v>
      </c>
      <c r="BP7" s="1">
        <v>21</v>
      </c>
      <c r="BQ7" s="1">
        <v>256</v>
      </c>
      <c r="BR7" s="1">
        <v>277</v>
      </c>
    </row>
    <row r="8" spans="3:70" x14ac:dyDescent="0.25">
      <c r="C8" s="165"/>
      <c r="D8" s="577" t="s">
        <v>258</v>
      </c>
      <c r="E8" s="577"/>
      <c r="F8" s="577"/>
      <c r="G8" s="577"/>
      <c r="H8" s="577"/>
      <c r="I8" s="577"/>
      <c r="J8" s="577"/>
      <c r="K8" s="577"/>
      <c r="L8" s="577"/>
      <c r="M8" s="577"/>
      <c r="N8" s="577"/>
      <c r="O8" s="577"/>
      <c r="P8" s="577"/>
      <c r="Q8" s="577"/>
      <c r="T8" s="475" t="s">
        <v>258</v>
      </c>
      <c r="U8" s="476"/>
      <c r="V8" s="476"/>
      <c r="W8" s="476"/>
      <c r="X8" s="476"/>
      <c r="Y8" s="476"/>
      <c r="Z8" s="476"/>
      <c r="AA8" s="476"/>
      <c r="AB8" s="476"/>
      <c r="AC8" s="476"/>
      <c r="AD8" s="476"/>
      <c r="AE8" s="476"/>
      <c r="AF8" s="476"/>
      <c r="AG8" s="476"/>
      <c r="AH8" s="476"/>
      <c r="AI8" s="476"/>
      <c r="AJ8" s="477"/>
      <c r="AN8" s="6"/>
      <c r="AO8" s="6" t="s">
        <v>258</v>
      </c>
      <c r="AP8" s="6"/>
      <c r="AQ8" s="6"/>
      <c r="AR8" s="6"/>
      <c r="AS8" s="6"/>
      <c r="AT8" s="6"/>
      <c r="AU8" s="6"/>
      <c r="AV8" s="6"/>
      <c r="AW8" s="6"/>
      <c r="AX8" s="6"/>
      <c r="AY8" s="6"/>
      <c r="AZ8" s="6"/>
      <c r="BO8" s="240" t="s">
        <v>611</v>
      </c>
      <c r="BP8" s="1">
        <v>22</v>
      </c>
      <c r="BQ8" s="1">
        <v>264</v>
      </c>
      <c r="BR8" s="1">
        <v>286</v>
      </c>
    </row>
    <row r="9" spans="3:70" x14ac:dyDescent="0.25">
      <c r="C9" s="573" t="s">
        <v>148</v>
      </c>
      <c r="D9" s="572" t="s">
        <v>259</v>
      </c>
      <c r="E9" s="572"/>
      <c r="F9" s="575" t="s">
        <v>260</v>
      </c>
      <c r="G9" s="576"/>
      <c r="H9" s="572" t="s">
        <v>261</v>
      </c>
      <c r="I9" s="572"/>
      <c r="J9" s="572" t="s">
        <v>262</v>
      </c>
      <c r="K9" s="572"/>
      <c r="L9" s="572" t="s">
        <v>263</v>
      </c>
      <c r="M9" s="572"/>
      <c r="N9" s="572" t="s">
        <v>264</v>
      </c>
      <c r="O9" s="572"/>
      <c r="P9" s="572" t="s">
        <v>150</v>
      </c>
      <c r="Q9" s="572"/>
      <c r="R9" s="167"/>
      <c r="T9" s="573" t="s">
        <v>148</v>
      </c>
      <c r="U9" s="572" t="s">
        <v>259</v>
      </c>
      <c r="V9" s="572"/>
      <c r="W9" s="575" t="s">
        <v>260</v>
      </c>
      <c r="X9" s="576"/>
      <c r="Y9" s="572" t="s">
        <v>261</v>
      </c>
      <c r="Z9" s="572"/>
      <c r="AA9" s="572" t="s">
        <v>262</v>
      </c>
      <c r="AB9" s="572"/>
      <c r="AC9" s="581" t="s">
        <v>265</v>
      </c>
      <c r="AD9" s="582"/>
      <c r="AE9" s="572" t="s">
        <v>263</v>
      </c>
      <c r="AF9" s="572"/>
      <c r="AG9" s="572" t="s">
        <v>264</v>
      </c>
      <c r="AH9" s="572"/>
      <c r="AI9" s="572" t="s">
        <v>150</v>
      </c>
      <c r="AJ9" s="572"/>
      <c r="AN9" s="6" t="s">
        <v>148</v>
      </c>
      <c r="AO9" s="570" t="s">
        <v>259</v>
      </c>
      <c r="AP9" s="571"/>
      <c r="AQ9" s="570" t="s">
        <v>260</v>
      </c>
      <c r="AR9" s="571"/>
      <c r="AS9" s="570" t="s">
        <v>261</v>
      </c>
      <c r="AT9" s="571"/>
      <c r="AU9" s="570" t="s">
        <v>262</v>
      </c>
      <c r="AV9" s="571"/>
      <c r="AW9" s="570" t="s">
        <v>265</v>
      </c>
      <c r="AX9" s="571"/>
      <c r="AY9" s="570" t="s">
        <v>150</v>
      </c>
      <c r="AZ9" s="571"/>
      <c r="BB9" s="6" t="s">
        <v>148</v>
      </c>
      <c r="BC9" s="488" t="s">
        <v>261</v>
      </c>
      <c r="BD9" s="488"/>
      <c r="BE9" s="488"/>
      <c r="BF9" s="488" t="s">
        <v>266</v>
      </c>
      <c r="BG9" s="488"/>
      <c r="BH9" s="488"/>
      <c r="BI9" s="488" t="s">
        <v>267</v>
      </c>
      <c r="BJ9" s="488"/>
      <c r="BK9" s="488"/>
      <c r="BO9" s="240">
        <v>2013</v>
      </c>
      <c r="BP9" s="1">
        <v>21</v>
      </c>
      <c r="BQ9" s="1">
        <v>296</v>
      </c>
      <c r="BR9" s="1">
        <v>317</v>
      </c>
    </row>
    <row r="10" spans="3:70" x14ac:dyDescent="0.25">
      <c r="C10" s="574"/>
      <c r="D10" s="166" t="s">
        <v>153</v>
      </c>
      <c r="E10" s="166" t="s">
        <v>268</v>
      </c>
      <c r="F10" s="166" t="s">
        <v>153</v>
      </c>
      <c r="G10" s="166" t="s">
        <v>268</v>
      </c>
      <c r="H10" s="166" t="s">
        <v>153</v>
      </c>
      <c r="I10" s="166" t="s">
        <v>268</v>
      </c>
      <c r="J10" s="166" t="s">
        <v>153</v>
      </c>
      <c r="K10" s="166" t="s">
        <v>268</v>
      </c>
      <c r="L10" s="166" t="s">
        <v>153</v>
      </c>
      <c r="M10" s="166" t="s">
        <v>268</v>
      </c>
      <c r="N10" s="166" t="s">
        <v>153</v>
      </c>
      <c r="O10" s="166" t="s">
        <v>268</v>
      </c>
      <c r="P10" s="166" t="s">
        <v>153</v>
      </c>
      <c r="Q10" s="166" t="s">
        <v>268</v>
      </c>
      <c r="R10" s="167"/>
      <c r="T10" s="574"/>
      <c r="U10" s="166" t="s">
        <v>153</v>
      </c>
      <c r="V10" s="166" t="s">
        <v>268</v>
      </c>
      <c r="W10" s="166" t="s">
        <v>153</v>
      </c>
      <c r="X10" s="166" t="s">
        <v>268</v>
      </c>
      <c r="Y10" s="166" t="s">
        <v>153</v>
      </c>
      <c r="Z10" s="166" t="s">
        <v>268</v>
      </c>
      <c r="AA10" s="166" t="s">
        <v>153</v>
      </c>
      <c r="AB10" s="166" t="s">
        <v>268</v>
      </c>
      <c r="AC10" s="166" t="s">
        <v>153</v>
      </c>
      <c r="AD10" s="166" t="s">
        <v>268</v>
      </c>
      <c r="AE10" s="166" t="s">
        <v>153</v>
      </c>
      <c r="AF10" s="166" t="s">
        <v>268</v>
      </c>
      <c r="AG10" s="166" t="s">
        <v>153</v>
      </c>
      <c r="AH10" s="166" t="s">
        <v>268</v>
      </c>
      <c r="AI10" s="166" t="s">
        <v>153</v>
      </c>
      <c r="AJ10" s="166" t="s">
        <v>268</v>
      </c>
      <c r="AN10" s="6"/>
      <c r="AO10" s="6" t="s">
        <v>153</v>
      </c>
      <c r="AP10" s="6" t="s">
        <v>268</v>
      </c>
      <c r="AQ10" s="6" t="s">
        <v>153</v>
      </c>
      <c r="AR10" s="6" t="s">
        <v>268</v>
      </c>
      <c r="AS10" s="6" t="s">
        <v>153</v>
      </c>
      <c r="AT10" s="6" t="s">
        <v>268</v>
      </c>
      <c r="AU10" s="6" t="s">
        <v>153</v>
      </c>
      <c r="AV10" s="6" t="s">
        <v>268</v>
      </c>
      <c r="AW10" s="6" t="s">
        <v>153</v>
      </c>
      <c r="AX10" s="6" t="s">
        <v>268</v>
      </c>
      <c r="AY10" s="6" t="s">
        <v>153</v>
      </c>
      <c r="AZ10" s="6" t="s">
        <v>268</v>
      </c>
      <c r="BB10" s="6"/>
      <c r="BC10" s="6" t="s">
        <v>153</v>
      </c>
      <c r="BD10" s="6" t="s">
        <v>268</v>
      </c>
      <c r="BE10" s="6" t="s">
        <v>150</v>
      </c>
      <c r="BF10" s="6" t="s">
        <v>153</v>
      </c>
      <c r="BG10" s="6" t="s">
        <v>268</v>
      </c>
      <c r="BH10" s="6" t="s">
        <v>150</v>
      </c>
      <c r="BI10" s="6" t="s">
        <v>153</v>
      </c>
      <c r="BJ10" s="6" t="s">
        <v>268</v>
      </c>
      <c r="BK10" s="6" t="s">
        <v>150</v>
      </c>
      <c r="BO10" s="240">
        <v>2014</v>
      </c>
      <c r="BP10" s="1">
        <v>25</v>
      </c>
      <c r="BQ10" s="1">
        <v>343</v>
      </c>
      <c r="BR10" s="1">
        <v>368</v>
      </c>
    </row>
    <row r="11" spans="3:70" x14ac:dyDescent="0.25">
      <c r="C11" s="168">
        <v>2010</v>
      </c>
      <c r="D11" s="46">
        <v>4</v>
      </c>
      <c r="E11" s="46">
        <v>1</v>
      </c>
      <c r="F11" s="46">
        <v>26</v>
      </c>
      <c r="G11" s="46">
        <v>96</v>
      </c>
      <c r="H11" s="46">
        <v>72</v>
      </c>
      <c r="I11" s="46">
        <v>208</v>
      </c>
      <c r="J11" s="46">
        <v>36</v>
      </c>
      <c r="K11" s="46">
        <v>91</v>
      </c>
      <c r="L11" s="46">
        <v>37</v>
      </c>
      <c r="M11" s="46">
        <v>64</v>
      </c>
      <c r="N11" s="46">
        <v>29</v>
      </c>
      <c r="O11" s="46">
        <v>32</v>
      </c>
      <c r="P11" s="168">
        <v>204</v>
      </c>
      <c r="Q11" s="168">
        <v>492</v>
      </c>
      <c r="R11" s="167"/>
      <c r="T11" s="168">
        <v>2010</v>
      </c>
      <c r="U11" s="28">
        <v>4</v>
      </c>
      <c r="V11" s="28">
        <v>1</v>
      </c>
      <c r="W11" s="28">
        <v>26</v>
      </c>
      <c r="X11" s="28">
        <v>96</v>
      </c>
      <c r="Y11" s="28">
        <v>72</v>
      </c>
      <c r="Z11" s="28">
        <v>208</v>
      </c>
      <c r="AA11" s="28">
        <v>36</v>
      </c>
      <c r="AB11" s="28">
        <v>91</v>
      </c>
      <c r="AC11" s="28">
        <f>AE11+AG11</f>
        <v>66</v>
      </c>
      <c r="AD11" s="28">
        <f>AF11+AH11</f>
        <v>96</v>
      </c>
      <c r="AE11" s="28">
        <v>37</v>
      </c>
      <c r="AF11" s="28">
        <v>64</v>
      </c>
      <c r="AG11" s="28">
        <v>29</v>
      </c>
      <c r="AH11" s="28">
        <v>32</v>
      </c>
      <c r="AI11" s="169">
        <v>204</v>
      </c>
      <c r="AJ11" s="169">
        <v>492</v>
      </c>
      <c r="AN11" s="6">
        <v>2010</v>
      </c>
      <c r="AO11" s="6">
        <v>4</v>
      </c>
      <c r="AP11" s="6">
        <v>1</v>
      </c>
      <c r="AQ11" s="6">
        <v>26</v>
      </c>
      <c r="AR11" s="6">
        <v>96</v>
      </c>
      <c r="AS11" s="6">
        <v>72</v>
      </c>
      <c r="AT11" s="6">
        <v>208</v>
      </c>
      <c r="AU11" s="6">
        <v>36</v>
      </c>
      <c r="AV11" s="6">
        <v>91</v>
      </c>
      <c r="AW11" s="6">
        <v>66</v>
      </c>
      <c r="AX11" s="6">
        <v>96</v>
      </c>
      <c r="AY11" s="6">
        <v>204</v>
      </c>
      <c r="AZ11" s="6">
        <v>492</v>
      </c>
      <c r="BB11" s="6">
        <v>2010</v>
      </c>
      <c r="BC11" s="6">
        <v>72</v>
      </c>
      <c r="BD11" s="6">
        <v>208</v>
      </c>
      <c r="BE11" s="6">
        <f>SUM(BC11:BD11)</f>
        <v>280</v>
      </c>
      <c r="BF11" s="6">
        <v>44890</v>
      </c>
      <c r="BG11" s="6">
        <v>43210</v>
      </c>
      <c r="BH11" s="6">
        <v>88100</v>
      </c>
      <c r="BI11" s="7">
        <f>BC11/BF11*100</f>
        <v>0.16039206950323012</v>
      </c>
      <c r="BJ11" s="7">
        <f t="shared" ref="BJ11:BK17" si="0">BD11/BG11*100</f>
        <v>0.48137005322841941</v>
      </c>
      <c r="BK11" s="7">
        <f t="shared" si="0"/>
        <v>0.31782065834279227</v>
      </c>
      <c r="BO11" s="240">
        <v>2015</v>
      </c>
      <c r="BP11" s="1">
        <v>35</v>
      </c>
      <c r="BQ11" s="1">
        <v>142</v>
      </c>
      <c r="BR11" s="1">
        <v>177</v>
      </c>
    </row>
    <row r="12" spans="3:70" x14ac:dyDescent="0.25">
      <c r="C12" s="168">
        <v>2011</v>
      </c>
      <c r="D12" s="46">
        <v>1</v>
      </c>
      <c r="E12" s="46">
        <v>18</v>
      </c>
      <c r="F12" s="46" t="s">
        <v>269</v>
      </c>
      <c r="G12" s="46">
        <v>18</v>
      </c>
      <c r="H12" s="46" t="s">
        <v>269</v>
      </c>
      <c r="I12" s="46">
        <v>9</v>
      </c>
      <c r="J12" s="46" t="s">
        <v>269</v>
      </c>
      <c r="K12" s="46">
        <v>2</v>
      </c>
      <c r="L12" s="46" t="s">
        <v>269</v>
      </c>
      <c r="M12" s="46">
        <v>5</v>
      </c>
      <c r="N12" s="46">
        <v>1</v>
      </c>
      <c r="O12" s="46" t="s">
        <v>269</v>
      </c>
      <c r="P12" s="168">
        <v>2</v>
      </c>
      <c r="Q12" s="168">
        <v>52</v>
      </c>
      <c r="R12" s="167"/>
      <c r="T12" s="168">
        <v>2011</v>
      </c>
      <c r="U12" s="28">
        <v>1</v>
      </c>
      <c r="V12" s="28">
        <v>18</v>
      </c>
      <c r="W12" s="28" t="s">
        <v>269</v>
      </c>
      <c r="X12" s="28">
        <v>18</v>
      </c>
      <c r="Y12" s="28" t="s">
        <v>269</v>
      </c>
      <c r="Z12" s="28">
        <v>9</v>
      </c>
      <c r="AA12" s="28" t="s">
        <v>269</v>
      </c>
      <c r="AB12" s="28">
        <v>2</v>
      </c>
      <c r="AC12" s="28">
        <f t="shared" ref="AC12:AD17" si="1">AE12+AG12</f>
        <v>1</v>
      </c>
      <c r="AD12" s="28">
        <f t="shared" si="1"/>
        <v>5</v>
      </c>
      <c r="AE12" s="28">
        <v>0</v>
      </c>
      <c r="AF12" s="28">
        <v>5</v>
      </c>
      <c r="AG12" s="28">
        <v>1</v>
      </c>
      <c r="AH12" s="28">
        <v>0</v>
      </c>
      <c r="AI12" s="169">
        <v>2</v>
      </c>
      <c r="AJ12" s="169">
        <v>52</v>
      </c>
      <c r="AN12" s="6">
        <v>2011</v>
      </c>
      <c r="AO12" s="6">
        <v>1</v>
      </c>
      <c r="AP12" s="6">
        <v>18</v>
      </c>
      <c r="AQ12" s="6" t="s">
        <v>269</v>
      </c>
      <c r="AR12" s="6">
        <v>18</v>
      </c>
      <c r="AS12" s="6" t="s">
        <v>269</v>
      </c>
      <c r="AT12" s="6">
        <v>9</v>
      </c>
      <c r="AU12" s="6" t="s">
        <v>269</v>
      </c>
      <c r="AV12" s="6">
        <v>2</v>
      </c>
      <c r="AW12" s="6">
        <v>1</v>
      </c>
      <c r="AX12" s="6">
        <v>5</v>
      </c>
      <c r="AY12" s="6">
        <v>2</v>
      </c>
      <c r="AZ12" s="6">
        <v>52</v>
      </c>
      <c r="BB12" s="6">
        <v>2011</v>
      </c>
      <c r="BC12" s="6">
        <v>0</v>
      </c>
      <c r="BD12" s="6">
        <v>9</v>
      </c>
      <c r="BE12" s="6">
        <f t="shared" ref="BE12:BE17" si="2">SUM(BC12:BD12)</f>
        <v>9</v>
      </c>
      <c r="BF12" s="6">
        <v>45580</v>
      </c>
      <c r="BG12" s="6">
        <v>43860</v>
      </c>
      <c r="BH12" s="6">
        <v>89440</v>
      </c>
      <c r="BI12" s="7">
        <f t="shared" ref="BI12:BI17" si="3">BC12/BF12*100</f>
        <v>0</v>
      </c>
      <c r="BJ12" s="7">
        <f t="shared" si="0"/>
        <v>2.0519835841313269E-2</v>
      </c>
      <c r="BK12" s="7">
        <f t="shared" si="0"/>
        <v>1.0062611806797853E-2</v>
      </c>
      <c r="BO12" s="240" t="s">
        <v>612</v>
      </c>
      <c r="BP12" s="1">
        <v>30</v>
      </c>
      <c r="BQ12" s="1">
        <v>85</v>
      </c>
      <c r="BR12" s="1">
        <v>115</v>
      </c>
    </row>
    <row r="13" spans="3:70" x14ac:dyDescent="0.25">
      <c r="C13" s="168">
        <v>2012</v>
      </c>
      <c r="D13" s="46">
        <v>1</v>
      </c>
      <c r="E13" s="46">
        <v>13</v>
      </c>
      <c r="F13" s="46" t="s">
        <v>269</v>
      </c>
      <c r="G13" s="46">
        <v>20</v>
      </c>
      <c r="H13" s="46" t="s">
        <v>269</v>
      </c>
      <c r="I13" s="46">
        <v>9</v>
      </c>
      <c r="J13" s="46" t="s">
        <v>269</v>
      </c>
      <c r="K13" s="46">
        <v>6</v>
      </c>
      <c r="L13" s="46" t="s">
        <v>269</v>
      </c>
      <c r="M13" s="46">
        <v>2</v>
      </c>
      <c r="N13" s="46" t="s">
        <v>269</v>
      </c>
      <c r="O13" s="46" t="s">
        <v>269</v>
      </c>
      <c r="P13" s="168">
        <v>1</v>
      </c>
      <c r="Q13" s="168">
        <v>50</v>
      </c>
      <c r="R13" s="167"/>
      <c r="T13" s="168">
        <v>2012</v>
      </c>
      <c r="U13" s="28">
        <v>1</v>
      </c>
      <c r="V13" s="28">
        <v>13</v>
      </c>
      <c r="W13" s="28" t="s">
        <v>269</v>
      </c>
      <c r="X13" s="28">
        <v>20</v>
      </c>
      <c r="Y13" s="28" t="s">
        <v>269</v>
      </c>
      <c r="Z13" s="28">
        <v>9</v>
      </c>
      <c r="AA13" s="28" t="s">
        <v>269</v>
      </c>
      <c r="AB13" s="28">
        <v>6</v>
      </c>
      <c r="AC13" s="28">
        <f t="shared" si="1"/>
        <v>0</v>
      </c>
      <c r="AD13" s="28">
        <f t="shared" si="1"/>
        <v>2</v>
      </c>
      <c r="AE13" s="28">
        <v>0</v>
      </c>
      <c r="AF13" s="28">
        <v>2</v>
      </c>
      <c r="AG13" s="28">
        <v>0</v>
      </c>
      <c r="AH13" s="28">
        <v>0</v>
      </c>
      <c r="AI13" s="169">
        <v>1</v>
      </c>
      <c r="AJ13" s="169">
        <v>50</v>
      </c>
      <c r="AN13" s="6">
        <v>2012</v>
      </c>
      <c r="AO13" s="6">
        <v>1</v>
      </c>
      <c r="AP13" s="6">
        <v>13</v>
      </c>
      <c r="AQ13" s="6" t="s">
        <v>269</v>
      </c>
      <c r="AR13" s="6">
        <v>20</v>
      </c>
      <c r="AS13" s="6" t="s">
        <v>269</v>
      </c>
      <c r="AT13" s="6">
        <v>9</v>
      </c>
      <c r="AU13" s="6" t="s">
        <v>269</v>
      </c>
      <c r="AV13" s="6">
        <v>6</v>
      </c>
      <c r="AW13" s="6">
        <v>0</v>
      </c>
      <c r="AX13" s="6">
        <v>2</v>
      </c>
      <c r="AY13" s="6">
        <v>1</v>
      </c>
      <c r="AZ13" s="6">
        <v>50</v>
      </c>
      <c r="BB13" s="6">
        <v>2012</v>
      </c>
      <c r="BC13" s="6">
        <v>0</v>
      </c>
      <c r="BD13" s="6">
        <v>9</v>
      </c>
      <c r="BE13" s="6">
        <f t="shared" si="2"/>
        <v>9</v>
      </c>
      <c r="BF13" s="6">
        <v>43787</v>
      </c>
      <c r="BG13" s="6">
        <v>44473</v>
      </c>
      <c r="BH13" s="6">
        <v>88260</v>
      </c>
      <c r="BI13" s="7">
        <f t="shared" si="3"/>
        <v>0</v>
      </c>
      <c r="BJ13" s="7">
        <f t="shared" si="0"/>
        <v>2.0236997728959143E-2</v>
      </c>
      <c r="BK13" s="7">
        <f t="shared" si="0"/>
        <v>1.0197144799456152E-2</v>
      </c>
      <c r="BO13" s="240">
        <v>2017</v>
      </c>
      <c r="BP13" s="1">
        <v>18</v>
      </c>
      <c r="BQ13" s="1">
        <v>376</v>
      </c>
      <c r="BR13" s="1">
        <v>394</v>
      </c>
    </row>
    <row r="14" spans="3:70" x14ac:dyDescent="0.25">
      <c r="C14" s="168">
        <v>2013</v>
      </c>
      <c r="D14" s="46">
        <v>3</v>
      </c>
      <c r="E14" s="46">
        <v>13</v>
      </c>
      <c r="F14" s="46" t="s">
        <v>269</v>
      </c>
      <c r="G14" s="46">
        <v>28</v>
      </c>
      <c r="H14" s="46" t="s">
        <v>269</v>
      </c>
      <c r="I14" s="46">
        <v>11</v>
      </c>
      <c r="J14" s="46" t="s">
        <v>269</v>
      </c>
      <c r="K14" s="46">
        <v>2</v>
      </c>
      <c r="L14" s="46" t="s">
        <v>269</v>
      </c>
      <c r="M14" s="46">
        <v>1</v>
      </c>
      <c r="N14" s="46" t="s">
        <v>269</v>
      </c>
      <c r="O14" s="46" t="s">
        <v>269</v>
      </c>
      <c r="P14" s="168">
        <v>3</v>
      </c>
      <c r="Q14" s="168">
        <v>55</v>
      </c>
      <c r="R14" s="167"/>
      <c r="T14" s="168">
        <v>2013</v>
      </c>
      <c r="U14" s="28">
        <v>3</v>
      </c>
      <c r="V14" s="28">
        <v>13</v>
      </c>
      <c r="W14" s="28" t="s">
        <v>269</v>
      </c>
      <c r="X14" s="28">
        <v>28</v>
      </c>
      <c r="Y14" s="28" t="s">
        <v>269</v>
      </c>
      <c r="Z14" s="28">
        <v>11</v>
      </c>
      <c r="AA14" s="28" t="s">
        <v>269</v>
      </c>
      <c r="AB14" s="28">
        <v>2</v>
      </c>
      <c r="AC14" s="28">
        <f t="shared" si="1"/>
        <v>0</v>
      </c>
      <c r="AD14" s="28">
        <f t="shared" si="1"/>
        <v>1</v>
      </c>
      <c r="AE14" s="28">
        <v>0</v>
      </c>
      <c r="AF14" s="28">
        <v>1</v>
      </c>
      <c r="AG14" s="28">
        <v>0</v>
      </c>
      <c r="AH14" s="28">
        <v>0</v>
      </c>
      <c r="AI14" s="169">
        <v>3</v>
      </c>
      <c r="AJ14" s="169">
        <v>55</v>
      </c>
      <c r="AN14" s="6">
        <v>2013</v>
      </c>
      <c r="AO14" s="6">
        <v>3</v>
      </c>
      <c r="AP14" s="6">
        <v>13</v>
      </c>
      <c r="AQ14" s="6" t="s">
        <v>269</v>
      </c>
      <c r="AR14" s="6">
        <v>28</v>
      </c>
      <c r="AS14" s="6" t="s">
        <v>269</v>
      </c>
      <c r="AT14" s="6">
        <v>11</v>
      </c>
      <c r="AU14" s="6" t="s">
        <v>269</v>
      </c>
      <c r="AV14" s="6">
        <v>2</v>
      </c>
      <c r="AW14" s="6">
        <v>0</v>
      </c>
      <c r="AX14" s="6">
        <v>1</v>
      </c>
      <c r="AY14" s="6">
        <v>3</v>
      </c>
      <c r="AZ14" s="6">
        <v>55</v>
      </c>
      <c r="BB14" s="6">
        <v>2013</v>
      </c>
      <c r="BC14" s="6">
        <v>0</v>
      </c>
      <c r="BD14" s="6">
        <v>11</v>
      </c>
      <c r="BE14" s="6">
        <f t="shared" si="2"/>
        <v>11</v>
      </c>
      <c r="BF14" s="6">
        <v>44499</v>
      </c>
      <c r="BG14" s="6">
        <v>44162</v>
      </c>
      <c r="BH14" s="6">
        <v>88661</v>
      </c>
      <c r="BI14" s="7">
        <f t="shared" si="3"/>
        <v>0</v>
      </c>
      <c r="BJ14" s="7">
        <f t="shared" si="0"/>
        <v>2.4908292196911371E-2</v>
      </c>
      <c r="BK14" s="7">
        <f t="shared" si="0"/>
        <v>1.2406807953891789E-2</v>
      </c>
      <c r="BO14" s="240">
        <v>2018</v>
      </c>
      <c r="BP14" s="1">
        <v>18</v>
      </c>
      <c r="BQ14" s="1">
        <v>338</v>
      </c>
      <c r="BR14" s="1">
        <v>356</v>
      </c>
    </row>
    <row r="15" spans="3:70" x14ac:dyDescent="0.25">
      <c r="C15" s="168">
        <v>2014</v>
      </c>
      <c r="D15" s="46">
        <v>6</v>
      </c>
      <c r="E15" s="46">
        <v>32</v>
      </c>
      <c r="F15" s="46" t="s">
        <v>269</v>
      </c>
      <c r="G15" s="46">
        <v>54</v>
      </c>
      <c r="H15" s="46" t="s">
        <v>269</v>
      </c>
      <c r="I15" s="46">
        <v>9</v>
      </c>
      <c r="J15" s="46">
        <v>1</v>
      </c>
      <c r="K15" s="46">
        <v>6</v>
      </c>
      <c r="L15" s="46" t="s">
        <v>269</v>
      </c>
      <c r="M15" s="46">
        <v>2</v>
      </c>
      <c r="N15" s="46" t="s">
        <v>269</v>
      </c>
      <c r="O15" s="46" t="s">
        <v>269</v>
      </c>
      <c r="P15" s="168">
        <v>7</v>
      </c>
      <c r="Q15" s="168">
        <v>97</v>
      </c>
      <c r="R15" s="167"/>
      <c r="T15" s="168">
        <v>2014</v>
      </c>
      <c r="U15" s="28">
        <v>6</v>
      </c>
      <c r="V15" s="28">
        <v>32</v>
      </c>
      <c r="W15" s="28" t="s">
        <v>269</v>
      </c>
      <c r="X15" s="28">
        <v>54</v>
      </c>
      <c r="Y15" s="28" t="s">
        <v>269</v>
      </c>
      <c r="Z15" s="28">
        <v>9</v>
      </c>
      <c r="AA15" s="28">
        <v>1</v>
      </c>
      <c r="AB15" s="28">
        <v>6</v>
      </c>
      <c r="AC15" s="28">
        <f t="shared" si="1"/>
        <v>0</v>
      </c>
      <c r="AD15" s="28">
        <f t="shared" si="1"/>
        <v>2</v>
      </c>
      <c r="AE15" s="28">
        <v>0</v>
      </c>
      <c r="AF15" s="28">
        <v>2</v>
      </c>
      <c r="AG15" s="28">
        <v>0</v>
      </c>
      <c r="AH15" s="28">
        <v>0</v>
      </c>
      <c r="AI15" s="169">
        <v>7</v>
      </c>
      <c r="AJ15" s="169">
        <v>97</v>
      </c>
      <c r="AN15" s="6">
        <v>2014</v>
      </c>
      <c r="AO15" s="6">
        <v>6</v>
      </c>
      <c r="AP15" s="6">
        <v>32</v>
      </c>
      <c r="AQ15" s="6" t="s">
        <v>269</v>
      </c>
      <c r="AR15" s="6">
        <v>54</v>
      </c>
      <c r="AS15" s="6" t="s">
        <v>269</v>
      </c>
      <c r="AT15" s="6">
        <v>9</v>
      </c>
      <c r="AU15" s="6">
        <v>1</v>
      </c>
      <c r="AV15" s="6">
        <v>6</v>
      </c>
      <c r="AW15" s="6">
        <v>0</v>
      </c>
      <c r="AX15" s="6">
        <v>2</v>
      </c>
      <c r="AY15" s="6">
        <v>7</v>
      </c>
      <c r="AZ15" s="6">
        <v>97</v>
      </c>
      <c r="BB15" s="6">
        <v>2014</v>
      </c>
      <c r="BC15" s="6">
        <v>0</v>
      </c>
      <c r="BD15" s="6">
        <v>9</v>
      </c>
      <c r="BE15" s="6">
        <f t="shared" si="2"/>
        <v>9</v>
      </c>
      <c r="BF15" s="6">
        <v>45041</v>
      </c>
      <c r="BG15" s="6">
        <v>44593</v>
      </c>
      <c r="BH15" s="6">
        <v>89634</v>
      </c>
      <c r="BI15" s="7">
        <f t="shared" si="3"/>
        <v>0</v>
      </c>
      <c r="BJ15" s="7">
        <f t="shared" si="0"/>
        <v>2.0182539860516224E-2</v>
      </c>
      <c r="BK15" s="7">
        <f t="shared" si="0"/>
        <v>1.0040832719726889E-2</v>
      </c>
      <c r="BO15" s="240">
        <v>2019</v>
      </c>
      <c r="BP15" s="1">
        <v>28</v>
      </c>
      <c r="BQ15" s="1">
        <v>300</v>
      </c>
      <c r="BR15" s="1">
        <v>328</v>
      </c>
    </row>
    <row r="16" spans="3:70" x14ac:dyDescent="0.25">
      <c r="C16" s="168">
        <v>2015</v>
      </c>
      <c r="D16" s="46">
        <v>3</v>
      </c>
      <c r="E16" s="46">
        <v>19</v>
      </c>
      <c r="F16" s="46">
        <v>1</v>
      </c>
      <c r="G16" s="46">
        <v>44</v>
      </c>
      <c r="H16" s="46">
        <v>3</v>
      </c>
      <c r="I16" s="46">
        <v>10</v>
      </c>
      <c r="J16" s="46" t="s">
        <v>269</v>
      </c>
      <c r="K16" s="46">
        <v>2</v>
      </c>
      <c r="L16" s="46" t="s">
        <v>269</v>
      </c>
      <c r="M16" s="46" t="s">
        <v>269</v>
      </c>
      <c r="N16" s="46" t="s">
        <v>269</v>
      </c>
      <c r="O16" s="46" t="s">
        <v>269</v>
      </c>
      <c r="P16" s="168">
        <v>7</v>
      </c>
      <c r="Q16" s="168">
        <v>75</v>
      </c>
      <c r="R16" s="167"/>
      <c r="T16" s="168">
        <v>2015</v>
      </c>
      <c r="U16" s="28">
        <v>3</v>
      </c>
      <c r="V16" s="28">
        <v>19</v>
      </c>
      <c r="W16" s="28">
        <v>1</v>
      </c>
      <c r="X16" s="28">
        <v>44</v>
      </c>
      <c r="Y16" s="28">
        <v>3</v>
      </c>
      <c r="Z16" s="28">
        <v>10</v>
      </c>
      <c r="AA16" s="28" t="s">
        <v>269</v>
      </c>
      <c r="AB16" s="28">
        <v>2</v>
      </c>
      <c r="AC16" s="28">
        <f t="shared" si="1"/>
        <v>0</v>
      </c>
      <c r="AD16" s="28">
        <f t="shared" si="1"/>
        <v>0</v>
      </c>
      <c r="AE16" s="28">
        <v>0</v>
      </c>
      <c r="AF16" s="28">
        <v>0</v>
      </c>
      <c r="AG16" s="28">
        <v>0</v>
      </c>
      <c r="AH16" s="28">
        <v>0</v>
      </c>
      <c r="AI16" s="169">
        <v>7</v>
      </c>
      <c r="AJ16" s="169">
        <v>75</v>
      </c>
      <c r="AN16" s="6">
        <v>2015</v>
      </c>
      <c r="AO16" s="6">
        <v>3</v>
      </c>
      <c r="AP16" s="6">
        <v>19</v>
      </c>
      <c r="AQ16" s="6">
        <v>1</v>
      </c>
      <c r="AR16" s="6">
        <v>44</v>
      </c>
      <c r="AS16" s="6">
        <v>3</v>
      </c>
      <c r="AT16" s="6">
        <v>10</v>
      </c>
      <c r="AU16" s="6" t="s">
        <v>269</v>
      </c>
      <c r="AV16" s="6">
        <v>2</v>
      </c>
      <c r="AW16" s="6">
        <v>0</v>
      </c>
      <c r="AX16" s="6">
        <v>0</v>
      </c>
      <c r="AY16" s="6">
        <v>7</v>
      </c>
      <c r="AZ16" s="6">
        <v>75</v>
      </c>
      <c r="BB16" s="6">
        <v>2015</v>
      </c>
      <c r="BC16" s="6">
        <v>3</v>
      </c>
      <c r="BD16" s="6">
        <v>10</v>
      </c>
      <c r="BE16" s="6">
        <f t="shared" si="2"/>
        <v>13</v>
      </c>
      <c r="BF16" s="6">
        <v>45565</v>
      </c>
      <c r="BG16" s="6">
        <v>44996</v>
      </c>
      <c r="BH16" s="6">
        <v>90561</v>
      </c>
      <c r="BI16" s="7">
        <f t="shared" si="3"/>
        <v>6.5840008778667832E-3</v>
      </c>
      <c r="BJ16" s="7">
        <f t="shared" si="0"/>
        <v>2.2224197706462796E-2</v>
      </c>
      <c r="BK16" s="7">
        <f t="shared" si="0"/>
        <v>1.435496516160378E-2</v>
      </c>
      <c r="BO16" s="240">
        <v>2020</v>
      </c>
      <c r="BP16" s="1">
        <v>20</v>
      </c>
      <c r="BQ16" s="1">
        <v>307</v>
      </c>
      <c r="BR16" s="1">
        <v>327</v>
      </c>
    </row>
    <row r="17" spans="3:70" x14ac:dyDescent="0.25">
      <c r="C17" s="168">
        <v>2016</v>
      </c>
      <c r="D17" s="46">
        <v>2</v>
      </c>
      <c r="E17" s="46">
        <v>23</v>
      </c>
      <c r="F17" s="46">
        <v>3</v>
      </c>
      <c r="G17" s="46">
        <v>41</v>
      </c>
      <c r="H17" s="46">
        <v>1</v>
      </c>
      <c r="I17" s="46">
        <v>13</v>
      </c>
      <c r="J17" s="46" t="s">
        <v>269</v>
      </c>
      <c r="K17" s="46">
        <v>2</v>
      </c>
      <c r="L17" s="46">
        <v>1</v>
      </c>
      <c r="M17" s="46">
        <v>2</v>
      </c>
      <c r="N17" s="46" t="s">
        <v>269</v>
      </c>
      <c r="O17" s="46">
        <v>2</v>
      </c>
      <c r="P17" s="168">
        <v>7</v>
      </c>
      <c r="Q17" s="168">
        <v>83</v>
      </c>
      <c r="R17" s="167"/>
      <c r="T17" s="168">
        <v>2016</v>
      </c>
      <c r="U17" s="28">
        <v>2</v>
      </c>
      <c r="V17" s="28">
        <v>23</v>
      </c>
      <c r="W17" s="28">
        <v>3</v>
      </c>
      <c r="X17" s="28">
        <v>41</v>
      </c>
      <c r="Y17" s="28">
        <v>1</v>
      </c>
      <c r="Z17" s="28">
        <v>13</v>
      </c>
      <c r="AA17" s="28" t="s">
        <v>269</v>
      </c>
      <c r="AB17" s="28">
        <v>2</v>
      </c>
      <c r="AC17" s="28">
        <f t="shared" si="1"/>
        <v>1</v>
      </c>
      <c r="AD17" s="28">
        <f t="shared" si="1"/>
        <v>4</v>
      </c>
      <c r="AE17" s="28">
        <v>1</v>
      </c>
      <c r="AF17" s="28">
        <v>2</v>
      </c>
      <c r="AG17" s="28">
        <v>0</v>
      </c>
      <c r="AH17" s="28">
        <v>2</v>
      </c>
      <c r="AI17" s="169">
        <v>7</v>
      </c>
      <c r="AJ17" s="169">
        <v>83</v>
      </c>
      <c r="AN17" s="6">
        <v>2016</v>
      </c>
      <c r="AO17" s="6">
        <v>2</v>
      </c>
      <c r="AP17" s="6">
        <v>23</v>
      </c>
      <c r="AQ17" s="6">
        <v>3</v>
      </c>
      <c r="AR17" s="6">
        <v>41</v>
      </c>
      <c r="AS17" s="6">
        <v>1</v>
      </c>
      <c r="AT17" s="6">
        <v>13</v>
      </c>
      <c r="AU17" s="6" t="s">
        <v>269</v>
      </c>
      <c r="AV17" s="6">
        <v>2</v>
      </c>
      <c r="AW17" s="6">
        <v>1</v>
      </c>
      <c r="AX17" s="6">
        <v>4</v>
      </c>
      <c r="AY17" s="6">
        <v>7</v>
      </c>
      <c r="AZ17" s="6">
        <v>83</v>
      </c>
      <c r="BB17" s="6">
        <v>2016</v>
      </c>
      <c r="BC17" s="6">
        <v>1</v>
      </c>
      <c r="BD17" s="6">
        <v>13</v>
      </c>
      <c r="BE17" s="6">
        <f t="shared" si="2"/>
        <v>14</v>
      </c>
      <c r="BF17" s="6">
        <v>46100</v>
      </c>
      <c r="BG17" s="6">
        <v>45300</v>
      </c>
      <c r="BH17" s="6">
        <v>91400</v>
      </c>
      <c r="BI17" s="7">
        <f t="shared" si="3"/>
        <v>2.1691973969631237E-3</v>
      </c>
      <c r="BJ17" s="7">
        <f t="shared" si="0"/>
        <v>2.8697571743929361E-2</v>
      </c>
      <c r="BK17" s="7">
        <f t="shared" si="0"/>
        <v>1.5317286652078774E-2</v>
      </c>
      <c r="BO17" s="240">
        <v>2021</v>
      </c>
      <c r="BP17" s="1">
        <v>13</v>
      </c>
      <c r="BQ17" s="1">
        <v>304</v>
      </c>
      <c r="BR17" s="1">
        <v>317</v>
      </c>
    </row>
    <row r="18" spans="3:70" x14ac:dyDescent="0.25">
      <c r="BO18" s="240">
        <v>2022</v>
      </c>
      <c r="BP18" s="1">
        <v>20</v>
      </c>
      <c r="BQ18" s="1">
        <v>306</v>
      </c>
      <c r="BR18" s="1">
        <v>326</v>
      </c>
    </row>
    <row r="19" spans="3:70" x14ac:dyDescent="0.25">
      <c r="C19" s="412" t="s">
        <v>535</v>
      </c>
      <c r="BO19" s="237" t="s">
        <v>614</v>
      </c>
      <c r="BP19" s="238"/>
      <c r="BQ19"/>
    </row>
    <row r="20" spans="3:70" x14ac:dyDescent="0.25">
      <c r="BO20" s="237" t="s">
        <v>601</v>
      </c>
      <c r="BP20" s="239" t="s">
        <v>607</v>
      </c>
      <c r="BQ20"/>
    </row>
    <row r="21" spans="3:70" x14ac:dyDescent="0.25">
      <c r="C21" s="233"/>
      <c r="D21" s="233"/>
      <c r="E21" s="233"/>
      <c r="F21" s="233"/>
      <c r="G21" s="233"/>
      <c r="H21" s="233"/>
      <c r="I21" s="233"/>
      <c r="J21" s="233"/>
      <c r="K21" s="233"/>
      <c r="L21" s="233"/>
      <c r="M21" s="233"/>
      <c r="N21" s="233"/>
      <c r="O21" s="233"/>
      <c r="P21" s="233"/>
      <c r="Q21" s="233"/>
      <c r="R21" s="233"/>
      <c r="BO21" s="237" t="s">
        <v>615</v>
      </c>
      <c r="BP21" s="238"/>
      <c r="BQ21"/>
    </row>
    <row r="22" spans="3:70" x14ac:dyDescent="0.25">
      <c r="C22" s="234" t="s">
        <v>557</v>
      </c>
      <c r="D22" s="234"/>
      <c r="E22" s="234"/>
      <c r="F22" s="234"/>
      <c r="BO22" s="242" t="s">
        <v>616</v>
      </c>
    </row>
    <row r="108" spans="22:26" x14ac:dyDescent="0.25">
      <c r="V108" s="568" t="s">
        <v>688</v>
      </c>
      <c r="W108" s="568"/>
      <c r="X108" s="568"/>
      <c r="Y108" s="568"/>
      <c r="Z108" s="568"/>
    </row>
    <row r="109" spans="22:26" x14ac:dyDescent="0.25">
      <c r="V109" s="411"/>
      <c r="W109" s="415" t="s">
        <v>689</v>
      </c>
      <c r="X109" s="415" t="s">
        <v>690</v>
      </c>
      <c r="Y109" s="411"/>
      <c r="Z109" s="411"/>
    </row>
    <row r="110" spans="22:26" x14ac:dyDescent="0.25">
      <c r="V110" s="411"/>
      <c r="W110" s="415" t="s">
        <v>287</v>
      </c>
      <c r="X110" s="415" t="s">
        <v>691</v>
      </c>
      <c r="Y110" s="415" t="s">
        <v>287</v>
      </c>
      <c r="Z110" s="415" t="s">
        <v>691</v>
      </c>
    </row>
    <row r="111" spans="22:26" x14ac:dyDescent="0.25">
      <c r="V111" s="417" t="s">
        <v>692</v>
      </c>
      <c r="W111" s="411" t="s">
        <v>693</v>
      </c>
      <c r="X111" s="411">
        <v>282</v>
      </c>
      <c r="Y111" s="411" t="s">
        <v>694</v>
      </c>
      <c r="Z111" s="411">
        <v>282</v>
      </c>
    </row>
    <row r="112" spans="22:26" x14ac:dyDescent="0.25">
      <c r="V112" s="417" t="s">
        <v>695</v>
      </c>
      <c r="W112" s="411" t="s">
        <v>696</v>
      </c>
      <c r="X112" s="411">
        <v>182</v>
      </c>
      <c r="Y112" s="411">
        <v>17</v>
      </c>
      <c r="Z112" s="411">
        <v>260</v>
      </c>
    </row>
    <row r="113" spans="22:31" x14ac:dyDescent="0.25">
      <c r="V113" s="417" t="s">
        <v>697</v>
      </c>
      <c r="W113" s="411" t="s">
        <v>698</v>
      </c>
      <c r="X113" s="411">
        <v>195</v>
      </c>
      <c r="Y113" s="411" t="s">
        <v>699</v>
      </c>
      <c r="Z113" s="411">
        <v>258</v>
      </c>
    </row>
    <row r="114" spans="22:31" x14ac:dyDescent="0.25">
      <c r="V114" s="417" t="s">
        <v>700</v>
      </c>
      <c r="W114" s="411"/>
      <c r="X114" s="411"/>
      <c r="Y114" s="411"/>
      <c r="Z114" s="411"/>
    </row>
    <row r="115" spans="22:31" x14ac:dyDescent="0.25">
      <c r="V115" s="417" t="s">
        <v>642</v>
      </c>
      <c r="W115" s="411" t="s">
        <v>701</v>
      </c>
      <c r="X115" s="411">
        <v>252</v>
      </c>
      <c r="Y115" s="411">
        <v>26</v>
      </c>
      <c r="Z115" s="411">
        <v>396</v>
      </c>
    </row>
    <row r="116" spans="22:31" x14ac:dyDescent="0.25">
      <c r="V116" s="417" t="s">
        <v>641</v>
      </c>
      <c r="W116" s="411" t="s">
        <v>702</v>
      </c>
      <c r="X116" s="411">
        <v>1122</v>
      </c>
      <c r="Y116" s="411">
        <v>74</v>
      </c>
      <c r="Z116" s="411">
        <v>1129</v>
      </c>
    </row>
    <row r="120" spans="22:31" x14ac:dyDescent="0.25">
      <c r="V120" s="568" t="s">
        <v>703</v>
      </c>
      <c r="W120" s="568"/>
      <c r="X120" s="568"/>
      <c r="Y120" s="568"/>
      <c r="Z120" s="568"/>
      <c r="AA120" s="568"/>
      <c r="AB120" s="568"/>
      <c r="AC120" s="568"/>
      <c r="AD120" s="568"/>
      <c r="AE120" s="568"/>
    </row>
    <row r="121" spans="22:31" x14ac:dyDescent="0.25">
      <c r="V121" s="418" t="s">
        <v>704</v>
      </c>
      <c r="W121" s="567" t="s">
        <v>272</v>
      </c>
      <c r="X121" s="567"/>
      <c r="Y121" s="567" t="s">
        <v>705</v>
      </c>
      <c r="Z121" s="567"/>
      <c r="AA121" s="418"/>
      <c r="AB121" s="567" t="s">
        <v>706</v>
      </c>
      <c r="AC121" s="567"/>
      <c r="AD121" s="567" t="s">
        <v>689</v>
      </c>
      <c r="AE121" s="567"/>
    </row>
    <row r="122" spans="22:31" x14ac:dyDescent="0.25">
      <c r="V122" s="419"/>
      <c r="W122" s="418" t="s">
        <v>287</v>
      </c>
      <c r="X122" s="418" t="s">
        <v>691</v>
      </c>
      <c r="Y122" s="418" t="s">
        <v>287</v>
      </c>
      <c r="Z122" s="418" t="s">
        <v>691</v>
      </c>
      <c r="AA122" s="418" t="s">
        <v>287</v>
      </c>
      <c r="AB122" s="418" t="s">
        <v>691</v>
      </c>
      <c r="AC122" s="418" t="s">
        <v>287</v>
      </c>
      <c r="AD122" s="418" t="s">
        <v>691</v>
      </c>
      <c r="AE122" s="418"/>
    </row>
    <row r="123" spans="22:31" x14ac:dyDescent="0.25">
      <c r="V123" s="181" t="s">
        <v>707</v>
      </c>
      <c r="W123" s="41" t="s">
        <v>708</v>
      </c>
      <c r="X123" s="41" t="s">
        <v>709</v>
      </c>
      <c r="Y123" s="41">
        <v>78</v>
      </c>
      <c r="Z123" s="41" t="s">
        <v>710</v>
      </c>
      <c r="AA123" s="41">
        <v>82</v>
      </c>
      <c r="AB123" s="41" t="s">
        <v>711</v>
      </c>
      <c r="AC123" s="41">
        <v>61</v>
      </c>
      <c r="AD123" s="41" t="s">
        <v>712</v>
      </c>
      <c r="AE123" s="41">
        <v>221</v>
      </c>
    </row>
    <row r="124" spans="22:31" x14ac:dyDescent="0.25">
      <c r="V124" s="420" t="s">
        <v>713</v>
      </c>
      <c r="W124" s="421" t="s">
        <v>708</v>
      </c>
      <c r="X124" s="421" t="s">
        <v>714</v>
      </c>
      <c r="Y124" s="421">
        <v>217</v>
      </c>
      <c r="Z124" s="421" t="s">
        <v>715</v>
      </c>
      <c r="AA124" s="421">
        <v>153</v>
      </c>
      <c r="AB124" s="421" t="s">
        <v>716</v>
      </c>
      <c r="AC124" s="421">
        <v>112</v>
      </c>
      <c r="AD124" s="421" t="s">
        <v>717</v>
      </c>
      <c r="AE124" s="421">
        <v>482</v>
      </c>
    </row>
    <row r="125" spans="22:31" x14ac:dyDescent="0.25">
      <c r="V125" s="422"/>
      <c r="W125" s="423" t="s">
        <v>718</v>
      </c>
      <c r="X125" s="423" t="s">
        <v>719</v>
      </c>
      <c r="Y125" s="423">
        <v>51</v>
      </c>
      <c r="Z125" s="423" t="s">
        <v>720</v>
      </c>
      <c r="AA125" s="423">
        <v>49</v>
      </c>
      <c r="AB125" s="423" t="s">
        <v>721</v>
      </c>
      <c r="AC125" s="423">
        <v>27</v>
      </c>
      <c r="AD125" s="423" t="s">
        <v>722</v>
      </c>
      <c r="AE125" s="423">
        <v>126</v>
      </c>
    </row>
    <row r="126" spans="22:31" x14ac:dyDescent="0.25">
      <c r="V126" s="181" t="s">
        <v>723</v>
      </c>
      <c r="W126" s="421" t="s">
        <v>708</v>
      </c>
      <c r="X126" s="421" t="s">
        <v>724</v>
      </c>
      <c r="Y126" s="421">
        <v>174</v>
      </c>
      <c r="Z126" s="421" t="s">
        <v>725</v>
      </c>
      <c r="AA126" s="421">
        <v>125</v>
      </c>
      <c r="AB126" s="421" t="s">
        <v>726</v>
      </c>
      <c r="AC126" s="421">
        <v>77</v>
      </c>
      <c r="AD126" s="421" t="s">
        <v>727</v>
      </c>
      <c r="AE126" s="421">
        <v>376</v>
      </c>
    </row>
    <row r="127" spans="22:31" x14ac:dyDescent="0.25">
      <c r="V127" s="181"/>
      <c r="W127" s="423" t="s">
        <v>718</v>
      </c>
      <c r="X127" s="423" t="s">
        <v>728</v>
      </c>
      <c r="Y127" s="423">
        <v>27</v>
      </c>
      <c r="Z127" s="423" t="s">
        <v>729</v>
      </c>
      <c r="AA127" s="423">
        <v>24</v>
      </c>
      <c r="AB127" s="423" t="s">
        <v>730</v>
      </c>
      <c r="AC127" s="423">
        <v>7</v>
      </c>
      <c r="AD127" s="423" t="s">
        <v>731</v>
      </c>
      <c r="AE127" s="423">
        <v>57</v>
      </c>
    </row>
    <row r="128" spans="22:31" x14ac:dyDescent="0.25">
      <c r="V128" s="181" t="s">
        <v>732</v>
      </c>
      <c r="W128" s="421" t="s">
        <v>708</v>
      </c>
      <c r="X128" s="421" t="s">
        <v>696</v>
      </c>
      <c r="Y128" s="421">
        <v>78</v>
      </c>
      <c r="Z128" s="421" t="s">
        <v>733</v>
      </c>
      <c r="AA128" s="421">
        <v>59</v>
      </c>
      <c r="AB128" s="421" t="s">
        <v>696</v>
      </c>
      <c r="AC128" s="421">
        <v>44</v>
      </c>
      <c r="AD128" s="421" t="s">
        <v>696</v>
      </c>
      <c r="AE128" s="421">
        <v>181</v>
      </c>
    </row>
    <row r="129" spans="22:31" x14ac:dyDescent="0.25">
      <c r="V129" s="181"/>
      <c r="W129" s="423" t="s">
        <v>718</v>
      </c>
      <c r="X129" s="423" t="s">
        <v>734</v>
      </c>
      <c r="Y129" s="423">
        <v>17</v>
      </c>
      <c r="Z129" s="423" t="s">
        <v>734</v>
      </c>
      <c r="AA129" s="423">
        <v>13</v>
      </c>
      <c r="AB129" s="423" t="s">
        <v>735</v>
      </c>
      <c r="AC129" s="423">
        <v>5</v>
      </c>
      <c r="AD129" s="423" t="s">
        <v>736</v>
      </c>
      <c r="AE129" s="423">
        <v>35</v>
      </c>
    </row>
    <row r="130" spans="22:31" x14ac:dyDescent="0.25">
      <c r="V130" s="181" t="s">
        <v>737</v>
      </c>
      <c r="W130" s="421" t="s">
        <v>708</v>
      </c>
      <c r="X130" s="421" t="s">
        <v>738</v>
      </c>
      <c r="Y130" s="421">
        <v>202</v>
      </c>
      <c r="Z130" s="421" t="s">
        <v>739</v>
      </c>
      <c r="AA130" s="421">
        <v>143</v>
      </c>
      <c r="AB130" s="421" t="s">
        <v>740</v>
      </c>
      <c r="AC130" s="421">
        <v>96</v>
      </c>
      <c r="AD130" s="421" t="s">
        <v>741</v>
      </c>
      <c r="AE130" s="421">
        <v>441</v>
      </c>
    </row>
    <row r="131" spans="22:31" x14ac:dyDescent="0.25">
      <c r="V131" s="181"/>
      <c r="W131" s="423" t="s">
        <v>718</v>
      </c>
      <c r="X131" s="423" t="s">
        <v>742</v>
      </c>
      <c r="Y131" s="423">
        <v>39</v>
      </c>
      <c r="Z131" s="423" t="s">
        <v>743</v>
      </c>
      <c r="AA131" s="423">
        <v>32</v>
      </c>
      <c r="AB131" s="423" t="s">
        <v>744</v>
      </c>
      <c r="AC131" s="423">
        <v>12</v>
      </c>
      <c r="AD131" s="423" t="s">
        <v>745</v>
      </c>
      <c r="AE131" s="423">
        <v>83</v>
      </c>
    </row>
    <row r="132" spans="22:31" x14ac:dyDescent="0.25">
      <c r="V132" s="181" t="s">
        <v>746</v>
      </c>
      <c r="W132" s="41"/>
      <c r="X132" s="41" t="s">
        <v>747</v>
      </c>
      <c r="Y132" s="41">
        <v>311</v>
      </c>
      <c r="Z132" s="41" t="s">
        <v>748</v>
      </c>
      <c r="AA132" s="41">
        <v>232</v>
      </c>
      <c r="AB132" s="41" t="s">
        <v>749</v>
      </c>
      <c r="AC132" s="41">
        <v>176</v>
      </c>
      <c r="AD132" s="41" t="s">
        <v>750</v>
      </c>
      <c r="AE132" s="41">
        <v>720</v>
      </c>
    </row>
    <row r="140" spans="22:31" x14ac:dyDescent="0.25">
      <c r="V140" s="583" t="s">
        <v>751</v>
      </c>
      <c r="W140" s="584"/>
      <c r="X140" s="584"/>
      <c r="Y140" s="584"/>
      <c r="Z140" s="584"/>
      <c r="AA140" s="584"/>
      <c r="AB140" s="584"/>
      <c r="AC140" s="584"/>
      <c r="AD140" s="585"/>
    </row>
    <row r="141" spans="22:31" ht="31.5" x14ac:dyDescent="0.25">
      <c r="V141" s="418"/>
      <c r="W141" s="567" t="s">
        <v>272</v>
      </c>
      <c r="X141" s="567"/>
      <c r="Y141" s="418" t="s">
        <v>705</v>
      </c>
      <c r="Z141" s="418"/>
      <c r="AA141" s="567" t="s">
        <v>706</v>
      </c>
      <c r="AB141" s="567"/>
      <c r="AC141" s="567" t="s">
        <v>689</v>
      </c>
      <c r="AD141" s="567"/>
    </row>
    <row r="142" spans="22:31" ht="31.5" x14ac:dyDescent="0.25">
      <c r="V142" s="418"/>
      <c r="W142" s="418" t="s">
        <v>752</v>
      </c>
      <c r="X142" s="418" t="s">
        <v>753</v>
      </c>
      <c r="Y142" s="418" t="s">
        <v>752</v>
      </c>
      <c r="Z142" s="418" t="s">
        <v>753</v>
      </c>
      <c r="AA142" s="418" t="s">
        <v>752</v>
      </c>
      <c r="AB142" s="418" t="s">
        <v>753</v>
      </c>
      <c r="AC142" s="418" t="s">
        <v>752</v>
      </c>
      <c r="AD142" s="418" t="s">
        <v>753</v>
      </c>
    </row>
    <row r="143" spans="22:31" x14ac:dyDescent="0.25">
      <c r="V143" s="425" t="s">
        <v>754</v>
      </c>
      <c r="W143" s="411"/>
      <c r="X143" s="411"/>
      <c r="Y143" s="411"/>
      <c r="Z143" s="411"/>
      <c r="AA143" s="411"/>
      <c r="AB143" s="411"/>
      <c r="AC143" s="411"/>
      <c r="AD143" s="411"/>
    </row>
    <row r="144" spans="22:31" x14ac:dyDescent="0.25">
      <c r="V144" s="424" t="s">
        <v>755</v>
      </c>
      <c r="W144" s="411" t="s">
        <v>756</v>
      </c>
      <c r="X144" s="411" t="s">
        <v>757</v>
      </c>
      <c r="Y144" s="411" t="s">
        <v>758</v>
      </c>
      <c r="Z144" s="411" t="s">
        <v>759</v>
      </c>
      <c r="AA144" s="411" t="s">
        <v>735</v>
      </c>
      <c r="AB144" s="411" t="s">
        <v>760</v>
      </c>
      <c r="AC144" s="411" t="s">
        <v>734</v>
      </c>
      <c r="AD144" s="411" t="s">
        <v>761</v>
      </c>
    </row>
    <row r="145" spans="22:30" x14ac:dyDescent="0.25">
      <c r="V145" s="424" t="s">
        <v>762</v>
      </c>
      <c r="W145" s="411">
        <v>3</v>
      </c>
      <c r="X145" s="411" t="s">
        <v>763</v>
      </c>
      <c r="Y145" s="411" t="s">
        <v>764</v>
      </c>
      <c r="Z145" s="411" t="s">
        <v>765</v>
      </c>
      <c r="AA145" s="411" t="s">
        <v>766</v>
      </c>
      <c r="AB145" s="411" t="s">
        <v>767</v>
      </c>
      <c r="AC145" s="411">
        <v>3</v>
      </c>
      <c r="AD145" s="411" t="s">
        <v>768</v>
      </c>
    </row>
    <row r="146" spans="22:30" x14ac:dyDescent="0.25">
      <c r="V146" s="424" t="s">
        <v>769</v>
      </c>
      <c r="W146" s="411" t="s">
        <v>770</v>
      </c>
      <c r="X146" s="411" t="s">
        <v>771</v>
      </c>
      <c r="Y146" s="411">
        <v>2</v>
      </c>
      <c r="Z146" s="411" t="s">
        <v>772</v>
      </c>
      <c r="AA146" s="411" t="s">
        <v>735</v>
      </c>
      <c r="AB146" s="411" t="s">
        <v>773</v>
      </c>
      <c r="AC146" s="411" t="s">
        <v>774</v>
      </c>
      <c r="AD146" s="411" t="s">
        <v>775</v>
      </c>
    </row>
    <row r="147" spans="22:30" x14ac:dyDescent="0.25">
      <c r="V147" s="424" t="s">
        <v>776</v>
      </c>
      <c r="W147" s="411" t="s">
        <v>777</v>
      </c>
      <c r="X147" s="411" t="s">
        <v>778</v>
      </c>
      <c r="Y147" s="411" t="s">
        <v>735</v>
      </c>
      <c r="Z147" s="411" t="s">
        <v>779</v>
      </c>
      <c r="AA147" s="411" t="s">
        <v>780</v>
      </c>
      <c r="AB147" s="411" t="s">
        <v>781</v>
      </c>
      <c r="AC147" s="411" t="s">
        <v>777</v>
      </c>
      <c r="AD147" s="411" t="s">
        <v>782</v>
      </c>
    </row>
    <row r="148" spans="22:30" x14ac:dyDescent="0.25">
      <c r="V148" s="424" t="s">
        <v>783</v>
      </c>
      <c r="W148" s="411" t="s">
        <v>784</v>
      </c>
      <c r="X148" s="411" t="s">
        <v>785</v>
      </c>
      <c r="Y148" s="411" t="s">
        <v>786</v>
      </c>
      <c r="Z148" s="411" t="s">
        <v>787</v>
      </c>
      <c r="AA148" s="411" t="s">
        <v>784</v>
      </c>
      <c r="AB148" s="411" t="s">
        <v>788</v>
      </c>
      <c r="AC148" s="411" t="s">
        <v>789</v>
      </c>
      <c r="AD148" s="411" t="s">
        <v>790</v>
      </c>
    </row>
    <row r="149" spans="22:30" x14ac:dyDescent="0.25">
      <c r="V149" s="424" t="s">
        <v>791</v>
      </c>
      <c r="W149" s="411">
        <v>1</v>
      </c>
      <c r="X149" s="411" t="s">
        <v>792</v>
      </c>
      <c r="Y149" s="411" t="s">
        <v>793</v>
      </c>
      <c r="Z149" s="411" t="s">
        <v>794</v>
      </c>
      <c r="AA149" s="411" t="s">
        <v>784</v>
      </c>
      <c r="AB149" s="411" t="s">
        <v>785</v>
      </c>
      <c r="AC149" s="411" t="s">
        <v>795</v>
      </c>
      <c r="AD149" s="411" t="s">
        <v>796</v>
      </c>
    </row>
    <row r="150" spans="22:30" x14ac:dyDescent="0.25">
      <c r="V150" s="425" t="s">
        <v>797</v>
      </c>
      <c r="W150" s="411"/>
      <c r="X150" s="411"/>
      <c r="Y150" s="411"/>
      <c r="Z150" s="411"/>
      <c r="AA150" s="411"/>
      <c r="AB150" s="411"/>
      <c r="AC150" s="411"/>
      <c r="AD150" s="411"/>
    </row>
    <row r="151" spans="22:30" x14ac:dyDescent="0.25">
      <c r="V151" s="424" t="s">
        <v>798</v>
      </c>
      <c r="W151" s="411" t="s">
        <v>774</v>
      </c>
      <c r="X151" s="411" t="s">
        <v>799</v>
      </c>
      <c r="Y151" s="411" t="s">
        <v>800</v>
      </c>
      <c r="Z151" s="411" t="s">
        <v>772</v>
      </c>
      <c r="AA151" s="411" t="s">
        <v>780</v>
      </c>
      <c r="AB151" s="411" t="s">
        <v>722</v>
      </c>
      <c r="AC151" s="411" t="s">
        <v>770</v>
      </c>
      <c r="AD151" s="411" t="s">
        <v>801</v>
      </c>
    </row>
    <row r="152" spans="22:30" x14ac:dyDescent="0.25">
      <c r="V152" s="424" t="s">
        <v>802</v>
      </c>
      <c r="W152" s="411" t="s">
        <v>735</v>
      </c>
      <c r="X152" s="411" t="s">
        <v>721</v>
      </c>
      <c r="Y152" s="411">
        <v>1</v>
      </c>
      <c r="Z152" s="411" t="s">
        <v>743</v>
      </c>
      <c r="AA152" s="411" t="s">
        <v>735</v>
      </c>
      <c r="AB152" s="411" t="s">
        <v>799</v>
      </c>
      <c r="AC152" s="411" t="s">
        <v>777</v>
      </c>
      <c r="AD152" s="411" t="s">
        <v>803</v>
      </c>
    </row>
    <row r="153" spans="22:30" x14ac:dyDescent="0.25">
      <c r="V153" s="424" t="s">
        <v>804</v>
      </c>
      <c r="W153" s="411" t="s">
        <v>805</v>
      </c>
      <c r="X153" s="411" t="s">
        <v>806</v>
      </c>
      <c r="Y153" s="411">
        <v>1</v>
      </c>
      <c r="Z153" s="411" t="s">
        <v>756</v>
      </c>
      <c r="AA153" s="411" t="s">
        <v>805</v>
      </c>
      <c r="AB153" s="411" t="s">
        <v>807</v>
      </c>
      <c r="AC153" s="411" t="s">
        <v>808</v>
      </c>
      <c r="AD153" s="411" t="s">
        <v>728</v>
      </c>
    </row>
    <row r="154" spans="22:30" x14ac:dyDescent="0.25">
      <c r="V154" s="424" t="s">
        <v>809</v>
      </c>
      <c r="W154" s="411" t="s">
        <v>779</v>
      </c>
      <c r="X154" s="411" t="s">
        <v>810</v>
      </c>
      <c r="Y154" s="411" t="s">
        <v>811</v>
      </c>
      <c r="Z154" s="411" t="s">
        <v>812</v>
      </c>
      <c r="AA154" s="411" t="s">
        <v>794</v>
      </c>
      <c r="AB154" s="411" t="s">
        <v>813</v>
      </c>
      <c r="AC154" s="411" t="s">
        <v>779</v>
      </c>
      <c r="AD154" s="411">
        <v>26</v>
      </c>
    </row>
    <row r="155" spans="22:30" x14ac:dyDescent="0.25">
      <c r="V155" s="425" t="s">
        <v>814</v>
      </c>
      <c r="W155" s="411"/>
      <c r="X155" s="411"/>
      <c r="Y155" s="411"/>
      <c r="Z155" s="411"/>
      <c r="AA155" s="411"/>
      <c r="AB155" s="411"/>
      <c r="AC155" s="411"/>
      <c r="AD155" s="411"/>
    </row>
    <row r="156" spans="22:30" x14ac:dyDescent="0.25">
      <c r="V156" s="424" t="s">
        <v>815</v>
      </c>
      <c r="W156" s="411" t="s">
        <v>816</v>
      </c>
      <c r="X156" s="411" t="s">
        <v>817</v>
      </c>
      <c r="Y156" s="411" t="s">
        <v>818</v>
      </c>
      <c r="Z156" s="411" t="s">
        <v>819</v>
      </c>
      <c r="AA156" s="411" t="s">
        <v>820</v>
      </c>
      <c r="AB156" s="411" t="s">
        <v>821</v>
      </c>
      <c r="AC156" s="411" t="s">
        <v>822</v>
      </c>
      <c r="AD156" s="411" t="s">
        <v>823</v>
      </c>
    </row>
    <row r="157" spans="22:30" x14ac:dyDescent="0.25">
      <c r="V157" s="424" t="s">
        <v>824</v>
      </c>
      <c r="W157" s="411" t="s">
        <v>825</v>
      </c>
      <c r="X157" s="411" t="s">
        <v>826</v>
      </c>
      <c r="Y157" s="411" t="s">
        <v>827</v>
      </c>
      <c r="Z157" s="411" t="s">
        <v>828</v>
      </c>
      <c r="AA157" s="411" t="s">
        <v>829</v>
      </c>
      <c r="AB157" s="411" t="s">
        <v>830</v>
      </c>
      <c r="AC157" s="411" t="s">
        <v>825</v>
      </c>
      <c r="AD157" s="411" t="s">
        <v>831</v>
      </c>
    </row>
    <row r="158" spans="22:30" x14ac:dyDescent="0.25">
      <c r="V158" s="424" t="s">
        <v>832</v>
      </c>
      <c r="W158" s="411" t="s">
        <v>833</v>
      </c>
      <c r="X158" s="411" t="s">
        <v>834</v>
      </c>
      <c r="Y158" s="411" t="s">
        <v>835</v>
      </c>
      <c r="Z158" s="411" t="s">
        <v>836</v>
      </c>
      <c r="AA158" s="411" t="s">
        <v>837</v>
      </c>
      <c r="AB158" s="411" t="s">
        <v>836</v>
      </c>
      <c r="AC158" s="411" t="s">
        <v>818</v>
      </c>
      <c r="AD158" s="411" t="s">
        <v>838</v>
      </c>
    </row>
    <row r="180" spans="22:26" ht="40.5" customHeight="1" x14ac:dyDescent="0.25">
      <c r="V180" s="489" t="s">
        <v>839</v>
      </c>
      <c r="W180" s="489"/>
      <c r="X180" s="489"/>
      <c r="Y180" s="489"/>
      <c r="Z180" s="489"/>
    </row>
    <row r="181" spans="22:26" ht="47.25" x14ac:dyDescent="0.25">
      <c r="V181" s="425"/>
      <c r="W181" s="426" t="s">
        <v>840</v>
      </c>
      <c r="X181" s="426" t="s">
        <v>841</v>
      </c>
      <c r="Y181" s="426" t="s">
        <v>842</v>
      </c>
      <c r="Z181" s="426" t="s">
        <v>843</v>
      </c>
    </row>
    <row r="182" spans="22:26" x14ac:dyDescent="0.25">
      <c r="V182" s="6" t="s">
        <v>272</v>
      </c>
      <c r="W182" s="6" t="s">
        <v>728</v>
      </c>
      <c r="X182" s="6" t="s">
        <v>734</v>
      </c>
      <c r="Y182" s="6" t="s">
        <v>742</v>
      </c>
      <c r="Z182" s="6" t="s">
        <v>719</v>
      </c>
    </row>
    <row r="183" spans="22:26" x14ac:dyDescent="0.25">
      <c r="V183" s="6" t="s">
        <v>705</v>
      </c>
      <c r="W183" s="6" t="s">
        <v>729</v>
      </c>
      <c r="X183" s="6" t="s">
        <v>734</v>
      </c>
      <c r="Y183" s="6" t="s">
        <v>743</v>
      </c>
      <c r="Z183" s="6" t="s">
        <v>720</v>
      </c>
    </row>
    <row r="184" spans="22:26" x14ac:dyDescent="0.25">
      <c r="V184" s="6" t="s">
        <v>706</v>
      </c>
      <c r="W184" s="6" t="s">
        <v>730</v>
      </c>
      <c r="X184" s="6" t="s">
        <v>735</v>
      </c>
      <c r="Y184" s="6" t="s">
        <v>744</v>
      </c>
      <c r="Z184" s="6" t="s">
        <v>721</v>
      </c>
    </row>
    <row r="200" spans="22:33" x14ac:dyDescent="0.25">
      <c r="V200" s="489" t="s">
        <v>844</v>
      </c>
      <c r="W200" s="489"/>
      <c r="X200" s="489"/>
      <c r="Y200" s="489"/>
      <c r="Z200" s="489"/>
      <c r="AA200" s="489"/>
      <c r="AB200" s="489"/>
      <c r="AC200" s="489"/>
      <c r="AD200" s="489"/>
    </row>
    <row r="201" spans="22:33" x14ac:dyDescent="0.25">
      <c r="V201" s="427"/>
      <c r="W201" s="567" t="s">
        <v>272</v>
      </c>
      <c r="X201" s="567"/>
      <c r="Y201" s="567" t="s">
        <v>705</v>
      </c>
      <c r="Z201" s="567"/>
      <c r="AA201" s="567" t="s">
        <v>706</v>
      </c>
      <c r="AB201" s="567"/>
      <c r="AC201" s="567" t="s">
        <v>845</v>
      </c>
      <c r="AD201" s="567"/>
      <c r="AE201" s="414"/>
      <c r="AF201" s="414"/>
      <c r="AG201" s="414"/>
    </row>
    <row r="202" spans="22:33" x14ac:dyDescent="0.25">
      <c r="V202" s="6"/>
      <c r="W202" s="415" t="s">
        <v>287</v>
      </c>
      <c r="X202" s="415" t="s">
        <v>691</v>
      </c>
      <c r="Y202" s="415" t="s">
        <v>287</v>
      </c>
      <c r="Z202" s="415" t="s">
        <v>691</v>
      </c>
      <c r="AA202" s="415" t="s">
        <v>287</v>
      </c>
      <c r="AB202" s="415" t="s">
        <v>691</v>
      </c>
      <c r="AC202" s="415" t="s">
        <v>287</v>
      </c>
      <c r="AD202" s="415"/>
    </row>
    <row r="203" spans="22:33" x14ac:dyDescent="0.25">
      <c r="V203" s="425" t="s">
        <v>846</v>
      </c>
      <c r="W203" s="411"/>
      <c r="X203" s="411"/>
      <c r="Y203" s="411"/>
      <c r="Z203" s="411"/>
      <c r="AA203" s="411"/>
      <c r="AB203" s="411"/>
      <c r="AC203" s="411"/>
      <c r="AD203" s="411"/>
    </row>
    <row r="204" spans="22:33" x14ac:dyDescent="0.25">
      <c r="V204" s="424" t="s">
        <v>641</v>
      </c>
      <c r="W204" s="411">
        <v>7</v>
      </c>
      <c r="X204" s="411">
        <v>32</v>
      </c>
      <c r="Y204" s="411">
        <v>5</v>
      </c>
      <c r="Z204" s="411">
        <v>19</v>
      </c>
      <c r="AA204" s="411">
        <v>6</v>
      </c>
      <c r="AB204" s="411">
        <v>17</v>
      </c>
      <c r="AC204" s="411">
        <v>6</v>
      </c>
      <c r="AD204" s="411">
        <v>68</v>
      </c>
    </row>
    <row r="205" spans="22:33" x14ac:dyDescent="0.25">
      <c r="V205" s="424" t="s">
        <v>642</v>
      </c>
      <c r="W205" s="411">
        <v>93</v>
      </c>
      <c r="X205" s="411">
        <v>418</v>
      </c>
      <c r="Y205" s="411">
        <v>95</v>
      </c>
      <c r="Z205" s="411">
        <v>375</v>
      </c>
      <c r="AA205" s="411">
        <v>94</v>
      </c>
      <c r="AB205" s="411">
        <v>268</v>
      </c>
      <c r="AC205" s="411">
        <v>94</v>
      </c>
      <c r="AD205" s="411">
        <v>1061</v>
      </c>
    </row>
    <row r="206" spans="22:33" x14ac:dyDescent="0.25">
      <c r="V206" s="424" t="s">
        <v>847</v>
      </c>
      <c r="W206" s="411"/>
      <c r="X206" s="411"/>
      <c r="Y206" s="411"/>
      <c r="Z206" s="411"/>
      <c r="AA206" s="411"/>
      <c r="AB206" s="411"/>
      <c r="AC206" s="411"/>
      <c r="AD206" s="411"/>
    </row>
    <row r="207" spans="22:33" x14ac:dyDescent="0.25">
      <c r="V207" s="424" t="s">
        <v>848</v>
      </c>
      <c r="W207" s="411">
        <v>31</v>
      </c>
      <c r="X207" s="411">
        <v>10</v>
      </c>
      <c r="Y207" s="411" t="s">
        <v>849</v>
      </c>
      <c r="Z207" s="411">
        <v>8</v>
      </c>
      <c r="AA207" s="411" t="s">
        <v>850</v>
      </c>
      <c r="AB207" s="411">
        <v>8</v>
      </c>
      <c r="AC207" s="411">
        <v>38</v>
      </c>
      <c r="AD207" s="411">
        <v>26</v>
      </c>
    </row>
    <row r="208" spans="22:33" x14ac:dyDescent="0.25">
      <c r="V208" s="424" t="s">
        <v>851</v>
      </c>
      <c r="W208" s="411">
        <v>96</v>
      </c>
      <c r="X208" s="411">
        <v>30</v>
      </c>
      <c r="Y208" s="411" t="s">
        <v>852</v>
      </c>
      <c r="Z208" s="411">
        <v>16</v>
      </c>
      <c r="AA208" s="411" t="s">
        <v>853</v>
      </c>
      <c r="AB208" s="411">
        <v>15</v>
      </c>
      <c r="AC208" s="411" t="s">
        <v>854</v>
      </c>
      <c r="AD208" s="411">
        <v>61</v>
      </c>
    </row>
    <row r="209" spans="22:30" x14ac:dyDescent="0.25">
      <c r="V209" s="424" t="s">
        <v>855</v>
      </c>
      <c r="W209" s="411">
        <v>79</v>
      </c>
      <c r="X209" s="411">
        <v>25</v>
      </c>
      <c r="Y209" s="411" t="s">
        <v>856</v>
      </c>
      <c r="Z209" s="411">
        <v>10</v>
      </c>
      <c r="AA209" s="411" t="s">
        <v>857</v>
      </c>
      <c r="AB209" s="411">
        <v>10</v>
      </c>
      <c r="AC209" s="411" t="s">
        <v>858</v>
      </c>
      <c r="AD209" s="411">
        <v>45</v>
      </c>
    </row>
    <row r="210" spans="22:30" x14ac:dyDescent="0.25">
      <c r="V210" s="424" t="s">
        <v>859</v>
      </c>
      <c r="W210" s="411">
        <v>65</v>
      </c>
      <c r="X210" s="411">
        <v>20</v>
      </c>
      <c r="Y210" s="411" t="s">
        <v>860</v>
      </c>
      <c r="Z210" s="411">
        <v>16</v>
      </c>
      <c r="AA210" s="411" t="s">
        <v>861</v>
      </c>
      <c r="AB210" s="411">
        <v>13</v>
      </c>
      <c r="AC210" s="411">
        <v>72</v>
      </c>
      <c r="AD210" s="411">
        <v>49</v>
      </c>
    </row>
    <row r="211" spans="22:30" x14ac:dyDescent="0.25">
      <c r="V211" s="425" t="s">
        <v>862</v>
      </c>
      <c r="W211" s="411"/>
      <c r="X211" s="411"/>
      <c r="Y211" s="411"/>
      <c r="Z211" s="411"/>
      <c r="AA211" s="411"/>
      <c r="AB211" s="411"/>
      <c r="AC211" s="411"/>
      <c r="AD211" s="411"/>
    </row>
    <row r="212" spans="22:30" x14ac:dyDescent="0.25">
      <c r="V212" s="424" t="s">
        <v>863</v>
      </c>
      <c r="W212" s="411" t="s">
        <v>864</v>
      </c>
      <c r="X212" s="411">
        <v>8</v>
      </c>
      <c r="Y212" s="411" t="s">
        <v>865</v>
      </c>
      <c r="Z212" s="411">
        <v>7</v>
      </c>
      <c r="AA212" s="411" t="s">
        <v>866</v>
      </c>
      <c r="AB212" s="411">
        <v>2</v>
      </c>
      <c r="AC212" s="411" t="s">
        <v>867</v>
      </c>
      <c r="AD212" s="411">
        <v>17</v>
      </c>
    </row>
    <row r="213" spans="22:30" x14ac:dyDescent="0.25">
      <c r="V213" s="424" t="s">
        <v>868</v>
      </c>
      <c r="W213" s="411" t="s">
        <v>869</v>
      </c>
      <c r="X213" s="411">
        <v>8</v>
      </c>
      <c r="Y213" s="411" t="s">
        <v>870</v>
      </c>
      <c r="Z213" s="411">
        <v>8</v>
      </c>
      <c r="AA213" s="411" t="s">
        <v>871</v>
      </c>
      <c r="AB213" s="411">
        <v>8</v>
      </c>
      <c r="AC213" s="411" t="s">
        <v>872</v>
      </c>
      <c r="AD213" s="411">
        <v>24</v>
      </c>
    </row>
    <row r="214" spans="22:30" x14ac:dyDescent="0.25">
      <c r="V214" s="424" t="s">
        <v>873</v>
      </c>
      <c r="W214" s="411" t="s">
        <v>874</v>
      </c>
      <c r="X214" s="411">
        <v>4</v>
      </c>
      <c r="Y214" s="411" t="s">
        <v>756</v>
      </c>
      <c r="Z214" s="411">
        <v>1</v>
      </c>
      <c r="AA214" s="411" t="s">
        <v>875</v>
      </c>
      <c r="AB214" s="411">
        <v>3</v>
      </c>
      <c r="AC214" s="411" t="s">
        <v>866</v>
      </c>
      <c r="AD214" s="411">
        <v>8</v>
      </c>
    </row>
    <row r="215" spans="22:30" x14ac:dyDescent="0.25">
      <c r="V215" s="424" t="s">
        <v>876</v>
      </c>
      <c r="W215" s="428" t="s">
        <v>269</v>
      </c>
      <c r="X215" s="428" t="s">
        <v>269</v>
      </c>
      <c r="Y215" s="428" t="s">
        <v>269</v>
      </c>
      <c r="Z215" s="428" t="s">
        <v>269</v>
      </c>
      <c r="AA215" s="428" t="s">
        <v>269</v>
      </c>
      <c r="AB215" s="428" t="s">
        <v>269</v>
      </c>
      <c r="AC215" s="428" t="s">
        <v>269</v>
      </c>
      <c r="AD215" s="428" t="s">
        <v>269</v>
      </c>
    </row>
    <row r="308" spans="8:14" ht="40.5" customHeight="1" x14ac:dyDescent="0.25">
      <c r="H308" s="489" t="s">
        <v>950</v>
      </c>
      <c r="I308" s="489"/>
      <c r="J308" s="489"/>
      <c r="K308" s="489"/>
      <c r="L308" s="489"/>
      <c r="M308" s="489"/>
      <c r="N308" s="489"/>
    </row>
    <row r="309" spans="8:14" ht="59.25" customHeight="1" x14ac:dyDescent="0.25">
      <c r="H309" s="425"/>
      <c r="I309" s="567" t="s">
        <v>951</v>
      </c>
      <c r="J309" s="567"/>
      <c r="K309" s="567" t="s">
        <v>952</v>
      </c>
      <c r="L309" s="567"/>
      <c r="M309" s="567" t="s">
        <v>953</v>
      </c>
      <c r="N309" s="567"/>
    </row>
    <row r="310" spans="8:14" x14ac:dyDescent="0.25">
      <c r="H310" s="425"/>
      <c r="I310" s="415" t="s">
        <v>287</v>
      </c>
      <c r="J310" s="415" t="s">
        <v>954</v>
      </c>
      <c r="K310" s="415" t="s">
        <v>287</v>
      </c>
      <c r="L310" s="415" t="s">
        <v>954</v>
      </c>
      <c r="M310" s="415" t="s">
        <v>287</v>
      </c>
      <c r="N310" s="415" t="s">
        <v>954</v>
      </c>
    </row>
    <row r="311" spans="8:14" x14ac:dyDescent="0.25">
      <c r="H311" s="425" t="s">
        <v>955</v>
      </c>
      <c r="I311" s="411"/>
      <c r="J311" s="411"/>
      <c r="K311" s="411"/>
      <c r="L311" s="411"/>
      <c r="M311" s="411"/>
      <c r="N311" s="411"/>
    </row>
    <row r="312" spans="8:14" x14ac:dyDescent="0.25">
      <c r="H312" s="430" t="s">
        <v>956</v>
      </c>
      <c r="I312" s="411" t="s">
        <v>957</v>
      </c>
      <c r="J312" s="411" t="s">
        <v>958</v>
      </c>
      <c r="K312" s="411" t="s">
        <v>696</v>
      </c>
      <c r="L312" s="411" t="s">
        <v>958</v>
      </c>
      <c r="M312" s="411" t="s">
        <v>959</v>
      </c>
      <c r="N312" s="411" t="s">
        <v>958</v>
      </c>
    </row>
    <row r="313" spans="8:14" x14ac:dyDescent="0.25">
      <c r="H313" s="430" t="s">
        <v>642</v>
      </c>
      <c r="I313" s="411" t="s">
        <v>960</v>
      </c>
      <c r="J313" s="411"/>
      <c r="K313" s="411" t="s">
        <v>720</v>
      </c>
      <c r="L313" s="411"/>
      <c r="M313" s="411" t="s">
        <v>961</v>
      </c>
      <c r="N313" s="411"/>
    </row>
    <row r="314" spans="8:14" x14ac:dyDescent="0.25">
      <c r="H314" s="430" t="s">
        <v>641</v>
      </c>
      <c r="I314" s="411" t="s">
        <v>962</v>
      </c>
      <c r="J314" s="411"/>
      <c r="K314" s="411" t="s">
        <v>963</v>
      </c>
      <c r="L314" s="411"/>
      <c r="M314" s="411" t="s">
        <v>964</v>
      </c>
      <c r="N314" s="411"/>
    </row>
    <row r="315" spans="8:14" x14ac:dyDescent="0.25">
      <c r="H315" s="425" t="s">
        <v>965</v>
      </c>
      <c r="I315" s="411"/>
      <c r="J315" s="411"/>
      <c r="K315" s="411"/>
      <c r="L315" s="411"/>
      <c r="M315" s="411"/>
      <c r="N315" s="411"/>
    </row>
    <row r="316" spans="8:14" x14ac:dyDescent="0.25">
      <c r="H316" s="430" t="s">
        <v>966</v>
      </c>
      <c r="I316" s="411" t="s">
        <v>765</v>
      </c>
      <c r="J316" s="411" t="s">
        <v>958</v>
      </c>
      <c r="K316" s="411" t="s">
        <v>719</v>
      </c>
      <c r="L316" s="411" t="s">
        <v>958</v>
      </c>
      <c r="M316" s="411" t="s">
        <v>782</v>
      </c>
      <c r="N316" s="411" t="s">
        <v>958</v>
      </c>
    </row>
    <row r="317" spans="8:14" x14ac:dyDescent="0.25">
      <c r="H317" s="430" t="s">
        <v>967</v>
      </c>
      <c r="I317" s="411" t="s">
        <v>968</v>
      </c>
      <c r="J317" s="411"/>
      <c r="K317" s="411" t="s">
        <v>969</v>
      </c>
      <c r="L317" s="411"/>
      <c r="M317" s="411" t="s">
        <v>970</v>
      </c>
      <c r="N317" s="411"/>
    </row>
    <row r="318" spans="8:14" x14ac:dyDescent="0.25">
      <c r="H318" s="430" t="s">
        <v>971</v>
      </c>
      <c r="I318" s="411" t="s">
        <v>972</v>
      </c>
      <c r="J318" s="411"/>
      <c r="K318" s="411" t="s">
        <v>973</v>
      </c>
      <c r="L318" s="411"/>
      <c r="M318" s="411" t="s">
        <v>974</v>
      </c>
      <c r="N318" s="411"/>
    </row>
    <row r="319" spans="8:14" x14ac:dyDescent="0.25">
      <c r="H319" s="430" t="s">
        <v>975</v>
      </c>
      <c r="I319" s="411" t="s">
        <v>976</v>
      </c>
      <c r="J319" s="411"/>
      <c r="K319" s="411" t="s">
        <v>977</v>
      </c>
      <c r="L319" s="411"/>
      <c r="M319" s="411" t="s">
        <v>978</v>
      </c>
      <c r="N319" s="411"/>
    </row>
    <row r="320" spans="8:14" x14ac:dyDescent="0.25">
      <c r="H320" s="425" t="s">
        <v>979</v>
      </c>
      <c r="I320" s="411"/>
      <c r="J320" s="411"/>
      <c r="K320" s="411"/>
      <c r="L320" s="411"/>
      <c r="M320" s="411"/>
      <c r="N320" s="411"/>
    </row>
    <row r="321" spans="8:17" x14ac:dyDescent="0.25">
      <c r="H321" s="430" t="s">
        <v>966</v>
      </c>
      <c r="I321" s="411" t="s">
        <v>980</v>
      </c>
      <c r="J321" s="411" t="s">
        <v>958</v>
      </c>
      <c r="K321" s="411" t="s">
        <v>981</v>
      </c>
      <c r="L321" s="411" t="s">
        <v>958</v>
      </c>
      <c r="M321" s="411" t="s">
        <v>982</v>
      </c>
      <c r="N321" s="411" t="s">
        <v>958</v>
      </c>
    </row>
    <row r="322" spans="8:17" x14ac:dyDescent="0.25">
      <c r="H322" s="430" t="s">
        <v>983</v>
      </c>
      <c r="I322" s="411" t="s">
        <v>984</v>
      </c>
      <c r="J322" s="411"/>
      <c r="K322" s="411" t="s">
        <v>985</v>
      </c>
      <c r="L322" s="411"/>
      <c r="M322" s="411" t="s">
        <v>986</v>
      </c>
      <c r="N322" s="411"/>
    </row>
    <row r="323" spans="8:17" x14ac:dyDescent="0.25">
      <c r="H323" s="430" t="s">
        <v>987</v>
      </c>
      <c r="I323" s="411" t="s">
        <v>988</v>
      </c>
      <c r="J323" s="411"/>
      <c r="K323" s="411" t="s">
        <v>989</v>
      </c>
      <c r="L323" s="411"/>
      <c r="M323" s="411" t="s">
        <v>990</v>
      </c>
      <c r="N323" s="411"/>
    </row>
    <row r="324" spans="8:17" x14ac:dyDescent="0.25">
      <c r="H324" s="425" t="s">
        <v>991</v>
      </c>
      <c r="I324" s="411"/>
      <c r="J324" s="411"/>
      <c r="K324" s="411"/>
      <c r="L324" s="411"/>
      <c r="M324" s="411"/>
      <c r="N324" s="411"/>
    </row>
    <row r="325" spans="8:17" x14ac:dyDescent="0.25">
      <c r="H325" s="430" t="s">
        <v>272</v>
      </c>
      <c r="I325" s="411" t="s">
        <v>992</v>
      </c>
      <c r="J325" s="411" t="s">
        <v>993</v>
      </c>
      <c r="K325" s="411" t="s">
        <v>760</v>
      </c>
      <c r="L325" s="411" t="s">
        <v>994</v>
      </c>
      <c r="M325" s="411" t="s">
        <v>995</v>
      </c>
      <c r="N325" s="411" t="s">
        <v>996</v>
      </c>
    </row>
    <row r="326" spans="8:17" x14ac:dyDescent="0.25">
      <c r="H326" s="430" t="s">
        <v>705</v>
      </c>
      <c r="I326" s="411" t="s">
        <v>701</v>
      </c>
      <c r="J326" s="411"/>
      <c r="K326" s="411" t="s">
        <v>997</v>
      </c>
      <c r="L326" s="411"/>
      <c r="M326" s="411" t="s">
        <v>998</v>
      </c>
      <c r="N326" s="411"/>
    </row>
    <row r="327" spans="8:17" x14ac:dyDescent="0.25">
      <c r="H327" s="430" t="s">
        <v>999</v>
      </c>
      <c r="I327" s="411" t="s">
        <v>1000</v>
      </c>
      <c r="J327" s="411"/>
      <c r="K327" s="411" t="s">
        <v>1001</v>
      </c>
      <c r="L327" s="411"/>
      <c r="M327" s="411"/>
      <c r="N327" s="411"/>
    </row>
    <row r="335" spans="8:17" ht="30.75" customHeight="1" x14ac:dyDescent="0.25">
      <c r="I335" s="489" t="s">
        <v>1002</v>
      </c>
      <c r="J335" s="489"/>
      <c r="K335" s="489"/>
      <c r="L335" s="489"/>
      <c r="M335" s="489"/>
      <c r="N335" s="489"/>
      <c r="O335" s="489"/>
      <c r="P335" s="489"/>
      <c r="Q335" s="489"/>
    </row>
    <row r="336" spans="8:17" x14ac:dyDescent="0.25">
      <c r="I336" s="427"/>
      <c r="J336" s="567" t="s">
        <v>272</v>
      </c>
      <c r="K336" s="567"/>
      <c r="L336" s="567" t="s">
        <v>705</v>
      </c>
      <c r="M336" s="567"/>
      <c r="N336" s="567" t="s">
        <v>999</v>
      </c>
      <c r="O336" s="567"/>
      <c r="P336" s="567" t="s">
        <v>150</v>
      </c>
      <c r="Q336" s="567"/>
    </row>
    <row r="337" spans="9:17" x14ac:dyDescent="0.25">
      <c r="I337" s="6"/>
      <c r="J337" s="415" t="s">
        <v>287</v>
      </c>
      <c r="K337" s="415" t="s">
        <v>691</v>
      </c>
      <c r="L337" s="415" t="s">
        <v>287</v>
      </c>
      <c r="M337" s="415" t="s">
        <v>691</v>
      </c>
      <c r="N337" s="415" t="s">
        <v>287</v>
      </c>
      <c r="O337" s="415" t="s">
        <v>691</v>
      </c>
      <c r="P337" s="415" t="s">
        <v>287</v>
      </c>
      <c r="Q337" s="415" t="s">
        <v>691</v>
      </c>
    </row>
    <row r="338" spans="9:17" x14ac:dyDescent="0.25">
      <c r="I338" s="427" t="s">
        <v>150</v>
      </c>
      <c r="J338" s="411" t="s">
        <v>1003</v>
      </c>
      <c r="K338" s="411">
        <v>106</v>
      </c>
      <c r="L338" s="411" t="s">
        <v>1003</v>
      </c>
      <c r="M338" s="411">
        <v>55</v>
      </c>
      <c r="N338" s="411" t="s">
        <v>1003</v>
      </c>
      <c r="O338" s="411">
        <v>54</v>
      </c>
      <c r="P338" s="411" t="s">
        <v>1004</v>
      </c>
      <c r="Q338" s="411">
        <v>216</v>
      </c>
    </row>
    <row r="339" spans="9:17" ht="31.5" x14ac:dyDescent="0.25">
      <c r="I339" s="427" t="s">
        <v>1005</v>
      </c>
      <c r="J339" s="411" t="s">
        <v>807</v>
      </c>
      <c r="K339" s="411">
        <v>4</v>
      </c>
      <c r="L339" s="411" t="s">
        <v>1006</v>
      </c>
      <c r="M339" s="411">
        <v>1</v>
      </c>
      <c r="N339" s="411" t="s">
        <v>1007</v>
      </c>
      <c r="O339" s="411">
        <v>3</v>
      </c>
      <c r="P339" s="411" t="s">
        <v>1008</v>
      </c>
      <c r="Q339" s="411">
        <v>8</v>
      </c>
    </row>
    <row r="340" spans="9:17" x14ac:dyDescent="0.25">
      <c r="I340" s="427" t="s">
        <v>1009</v>
      </c>
      <c r="J340" s="411" t="s">
        <v>1010</v>
      </c>
      <c r="K340" s="411">
        <v>72</v>
      </c>
      <c r="L340" s="411" t="s">
        <v>1011</v>
      </c>
      <c r="M340" s="411">
        <v>33</v>
      </c>
      <c r="N340" s="411" t="s">
        <v>1012</v>
      </c>
      <c r="O340" s="411">
        <v>35</v>
      </c>
      <c r="P340" s="411" t="s">
        <v>808</v>
      </c>
      <c r="Q340" s="411">
        <v>141</v>
      </c>
    </row>
    <row r="341" spans="9:17" x14ac:dyDescent="0.25">
      <c r="I341" s="427" t="s">
        <v>1013</v>
      </c>
      <c r="J341" s="411" t="s">
        <v>744</v>
      </c>
      <c r="K341" s="411">
        <v>4</v>
      </c>
      <c r="L341" s="411" t="s">
        <v>728</v>
      </c>
      <c r="M341" s="411">
        <v>2</v>
      </c>
      <c r="N341" s="411" t="s">
        <v>735</v>
      </c>
      <c r="O341" s="411">
        <v>1</v>
      </c>
      <c r="P341" s="411" t="s">
        <v>1008</v>
      </c>
      <c r="Q341" s="411">
        <v>7</v>
      </c>
    </row>
    <row r="342" spans="9:17" x14ac:dyDescent="0.25">
      <c r="I342" s="427" t="s">
        <v>1014</v>
      </c>
      <c r="J342" s="411" t="s">
        <v>792</v>
      </c>
      <c r="K342" s="411">
        <v>8</v>
      </c>
      <c r="L342" s="411" t="s">
        <v>1015</v>
      </c>
      <c r="M342" s="411">
        <v>2</v>
      </c>
      <c r="N342" s="411" t="s">
        <v>801</v>
      </c>
      <c r="O342" s="411">
        <v>5</v>
      </c>
      <c r="P342" s="411" t="s">
        <v>1016</v>
      </c>
      <c r="Q342" s="411">
        <v>15</v>
      </c>
    </row>
    <row r="343" spans="9:17" x14ac:dyDescent="0.25">
      <c r="I343" s="427" t="s">
        <v>1017</v>
      </c>
      <c r="J343" s="411" t="s">
        <v>1018</v>
      </c>
      <c r="K343" s="411">
        <v>5</v>
      </c>
      <c r="L343" s="411" t="s">
        <v>758</v>
      </c>
      <c r="M343" s="411">
        <v>1</v>
      </c>
      <c r="N343" s="411" t="s">
        <v>1019</v>
      </c>
      <c r="O343" s="411" t="s">
        <v>1019</v>
      </c>
      <c r="P343" s="411" t="s">
        <v>1008</v>
      </c>
      <c r="Q343" s="411">
        <v>7</v>
      </c>
    </row>
    <row r="344" spans="9:17" x14ac:dyDescent="0.25">
      <c r="I344" s="427" t="s">
        <v>1020</v>
      </c>
      <c r="J344" s="411" t="s">
        <v>1021</v>
      </c>
      <c r="K344" s="411">
        <v>8</v>
      </c>
      <c r="L344" s="411" t="s">
        <v>730</v>
      </c>
      <c r="M344" s="411">
        <v>1</v>
      </c>
      <c r="N344" s="411" t="s">
        <v>745</v>
      </c>
      <c r="O344" s="411">
        <v>3</v>
      </c>
      <c r="P344" s="411" t="s">
        <v>1016</v>
      </c>
      <c r="Q344" s="411">
        <v>12</v>
      </c>
    </row>
    <row r="345" spans="9:17" x14ac:dyDescent="0.25">
      <c r="I345" s="427" t="s">
        <v>1022</v>
      </c>
      <c r="J345" s="411" t="s">
        <v>1023</v>
      </c>
      <c r="K345" s="411">
        <v>3</v>
      </c>
      <c r="L345" s="411" t="s">
        <v>792</v>
      </c>
      <c r="M345" s="411">
        <v>4</v>
      </c>
      <c r="N345" s="411" t="s">
        <v>758</v>
      </c>
      <c r="O345" s="411">
        <v>1</v>
      </c>
      <c r="P345" s="411" t="s">
        <v>1008</v>
      </c>
      <c r="Q345" s="411">
        <v>9</v>
      </c>
    </row>
    <row r="346" spans="9:17" x14ac:dyDescent="0.25">
      <c r="I346" s="427" t="s">
        <v>1024</v>
      </c>
      <c r="J346" s="411" t="s">
        <v>780</v>
      </c>
      <c r="K346" s="411">
        <v>1</v>
      </c>
      <c r="L346" s="411" t="s">
        <v>777</v>
      </c>
      <c r="M346" s="411">
        <v>1</v>
      </c>
      <c r="N346" s="411" t="s">
        <v>1021</v>
      </c>
      <c r="O346" s="411">
        <v>4</v>
      </c>
      <c r="P346" s="411" t="s">
        <v>1008</v>
      </c>
      <c r="Q346" s="411">
        <v>6</v>
      </c>
    </row>
    <row r="347" spans="9:17" x14ac:dyDescent="0.25">
      <c r="I347" s="427" t="s">
        <v>1025</v>
      </c>
      <c r="J347" s="411" t="s">
        <v>1026</v>
      </c>
      <c r="K347" s="411">
        <v>9</v>
      </c>
      <c r="L347" s="411" t="s">
        <v>1027</v>
      </c>
      <c r="M347" s="411">
        <v>4</v>
      </c>
      <c r="N347" s="411" t="s">
        <v>758</v>
      </c>
      <c r="O347" s="411">
        <v>1</v>
      </c>
      <c r="P347" s="411" t="s">
        <v>1016</v>
      </c>
      <c r="Q347" s="411">
        <v>15</v>
      </c>
    </row>
    <row r="348" spans="9:17" x14ac:dyDescent="0.25">
      <c r="I348" s="427" t="s">
        <v>1028</v>
      </c>
      <c r="J348" s="411" t="s">
        <v>1029</v>
      </c>
      <c r="K348" s="411">
        <v>7</v>
      </c>
      <c r="L348" s="411" t="s">
        <v>736</v>
      </c>
      <c r="M348" s="411">
        <v>1</v>
      </c>
      <c r="N348" s="411" t="s">
        <v>1019</v>
      </c>
      <c r="O348" s="411" t="s">
        <v>1019</v>
      </c>
      <c r="P348" s="411" t="s">
        <v>1008</v>
      </c>
      <c r="Q348" s="411">
        <v>8</v>
      </c>
    </row>
    <row r="349" spans="9:17" x14ac:dyDescent="0.25">
      <c r="I349" s="427" t="s">
        <v>82</v>
      </c>
      <c r="J349" s="411" t="s">
        <v>1030</v>
      </c>
      <c r="K349" s="411">
        <v>31</v>
      </c>
      <c r="L349" s="411" t="s">
        <v>1031</v>
      </c>
      <c r="M349" s="411">
        <v>18</v>
      </c>
      <c r="N349" s="411" t="s">
        <v>727</v>
      </c>
      <c r="O349" s="411">
        <v>15</v>
      </c>
      <c r="P349" s="411" t="s">
        <v>784</v>
      </c>
      <c r="Q349" s="411">
        <v>64</v>
      </c>
    </row>
    <row r="350" spans="9:17" x14ac:dyDescent="0.25">
      <c r="I350" s="6" t="s">
        <v>746</v>
      </c>
      <c r="J350" s="411" t="s">
        <v>1032</v>
      </c>
      <c r="K350" s="411">
        <v>1</v>
      </c>
      <c r="L350" s="411" t="s">
        <v>777</v>
      </c>
      <c r="M350" s="411"/>
      <c r="N350" s="411"/>
      <c r="O350" s="411"/>
      <c r="P350" s="411"/>
      <c r="Q350" s="411"/>
    </row>
    <row r="423" spans="8:15" x14ac:dyDescent="0.25">
      <c r="H423" s="568" t="s">
        <v>1033</v>
      </c>
      <c r="I423" s="568"/>
      <c r="J423" s="568"/>
      <c r="K423" s="568"/>
      <c r="L423" s="568"/>
      <c r="M423" s="568"/>
      <c r="N423" s="568"/>
      <c r="O423" s="568"/>
    </row>
    <row r="424" spans="8:15" x14ac:dyDescent="0.25">
      <c r="H424" s="431" t="s">
        <v>1034</v>
      </c>
      <c r="I424" s="431"/>
      <c r="J424" s="568" t="s">
        <v>1035</v>
      </c>
      <c r="K424" s="568"/>
      <c r="L424" s="568" t="s">
        <v>1036</v>
      </c>
      <c r="M424" s="568"/>
      <c r="N424" s="568" t="s">
        <v>1037</v>
      </c>
      <c r="O424" s="568"/>
    </row>
    <row r="425" spans="8:15" x14ac:dyDescent="0.25">
      <c r="H425" s="6"/>
      <c r="I425" s="6"/>
      <c r="J425" s="411" t="s">
        <v>691</v>
      </c>
      <c r="K425" s="411" t="s">
        <v>287</v>
      </c>
      <c r="L425" s="411" t="s">
        <v>691</v>
      </c>
      <c r="M425" s="411" t="s">
        <v>287</v>
      </c>
      <c r="N425" s="411" t="s">
        <v>691</v>
      </c>
      <c r="O425" s="411" t="s">
        <v>287</v>
      </c>
    </row>
    <row r="426" spans="8:15" x14ac:dyDescent="0.25">
      <c r="H426" s="432" t="s">
        <v>157</v>
      </c>
      <c r="I426" s="432" t="s">
        <v>718</v>
      </c>
      <c r="J426" s="433">
        <v>17</v>
      </c>
      <c r="K426" s="433" t="s">
        <v>1038</v>
      </c>
      <c r="L426" s="433">
        <v>49</v>
      </c>
      <c r="M426" s="433" t="s">
        <v>1039</v>
      </c>
      <c r="N426" s="433">
        <v>60</v>
      </c>
      <c r="O426" s="433" t="s">
        <v>1040</v>
      </c>
    </row>
    <row r="427" spans="8:15" x14ac:dyDescent="0.25">
      <c r="H427" s="434"/>
      <c r="I427" s="434" t="s">
        <v>708</v>
      </c>
      <c r="J427" s="435">
        <v>67</v>
      </c>
      <c r="K427" s="435" t="s">
        <v>1041</v>
      </c>
      <c r="L427" s="435">
        <v>97</v>
      </c>
      <c r="M427" s="435" t="s">
        <v>730</v>
      </c>
      <c r="N427" s="435">
        <v>318</v>
      </c>
      <c r="O427" s="435" t="s">
        <v>1042</v>
      </c>
    </row>
    <row r="428" spans="8:15" x14ac:dyDescent="0.25">
      <c r="H428" s="432" t="s">
        <v>156</v>
      </c>
      <c r="I428" s="432" t="s">
        <v>718</v>
      </c>
      <c r="J428" s="433">
        <v>23</v>
      </c>
      <c r="K428" s="433" t="s">
        <v>1043</v>
      </c>
      <c r="L428" s="433">
        <v>15</v>
      </c>
      <c r="M428" s="433" t="s">
        <v>1044</v>
      </c>
      <c r="N428" s="433">
        <v>21</v>
      </c>
      <c r="O428" s="433" t="s">
        <v>1045</v>
      </c>
    </row>
    <row r="429" spans="8:15" x14ac:dyDescent="0.25">
      <c r="H429" s="434"/>
      <c r="I429" s="434" t="s">
        <v>708</v>
      </c>
      <c r="J429" s="435">
        <v>76</v>
      </c>
      <c r="K429" s="435" t="s">
        <v>810</v>
      </c>
      <c r="L429" s="435">
        <v>66</v>
      </c>
      <c r="M429" s="435" t="s">
        <v>1044</v>
      </c>
      <c r="N429" s="435">
        <v>117</v>
      </c>
      <c r="O429" s="435" t="s">
        <v>1046</v>
      </c>
    </row>
    <row r="430" spans="8:15" x14ac:dyDescent="0.25">
      <c r="H430" s="432" t="s">
        <v>1047</v>
      </c>
      <c r="I430" s="432" t="s">
        <v>718</v>
      </c>
      <c r="J430" s="433">
        <v>13</v>
      </c>
      <c r="K430" s="433" t="s">
        <v>1048</v>
      </c>
      <c r="L430" s="433">
        <v>10</v>
      </c>
      <c r="M430" s="433" t="s">
        <v>1030</v>
      </c>
      <c r="N430" s="433">
        <v>12</v>
      </c>
      <c r="O430" s="433" t="s">
        <v>1049</v>
      </c>
    </row>
    <row r="431" spans="8:15" x14ac:dyDescent="0.25">
      <c r="H431" s="434"/>
      <c r="I431" s="434" t="s">
        <v>708</v>
      </c>
      <c r="J431" s="435">
        <v>26</v>
      </c>
      <c r="K431" s="435" t="s">
        <v>1050</v>
      </c>
      <c r="L431" s="435">
        <v>45</v>
      </c>
      <c r="M431" s="435" t="s">
        <v>1051</v>
      </c>
      <c r="N431" s="435">
        <v>94</v>
      </c>
      <c r="O431" s="435" t="s">
        <v>1052</v>
      </c>
    </row>
    <row r="432" spans="8:15" x14ac:dyDescent="0.25">
      <c r="H432" s="432" t="s">
        <v>1053</v>
      </c>
      <c r="I432" s="432" t="s">
        <v>718</v>
      </c>
      <c r="J432" s="433">
        <v>33</v>
      </c>
      <c r="K432" s="433" t="s">
        <v>1054</v>
      </c>
      <c r="L432" s="433">
        <v>20</v>
      </c>
      <c r="M432" s="433" t="s">
        <v>1055</v>
      </c>
      <c r="N432" s="433">
        <v>30</v>
      </c>
      <c r="O432" s="433" t="s">
        <v>1056</v>
      </c>
    </row>
    <row r="433" spans="8:21" x14ac:dyDescent="0.25">
      <c r="H433" s="434"/>
      <c r="I433" s="434" t="s">
        <v>708</v>
      </c>
      <c r="J433" s="435">
        <v>102</v>
      </c>
      <c r="K433" s="435" t="s">
        <v>1057</v>
      </c>
      <c r="L433" s="435">
        <v>111</v>
      </c>
      <c r="M433" s="435" t="s">
        <v>1058</v>
      </c>
      <c r="N433" s="435">
        <v>212</v>
      </c>
      <c r="O433" s="435" t="s">
        <v>1059</v>
      </c>
    </row>
    <row r="436" spans="8:21" x14ac:dyDescent="0.25">
      <c r="I436" s="593" t="s">
        <v>1154</v>
      </c>
      <c r="J436" s="593"/>
      <c r="K436" s="593"/>
      <c r="L436" s="593"/>
      <c r="M436" s="593"/>
      <c r="N436" s="593"/>
      <c r="O436" s="593"/>
      <c r="P436" s="593"/>
      <c r="Q436" s="593"/>
      <c r="R436" s="593"/>
      <c r="S436" s="593"/>
      <c r="T436" s="593"/>
      <c r="U436" s="593"/>
    </row>
    <row r="437" spans="8:21" x14ac:dyDescent="0.25">
      <c r="I437" s="431"/>
      <c r="J437" s="568" t="s">
        <v>708</v>
      </c>
      <c r="K437" s="568"/>
      <c r="L437" s="568"/>
      <c r="M437" s="568"/>
      <c r="N437" s="568"/>
      <c r="O437" s="568"/>
      <c r="P437" s="568" t="s">
        <v>718</v>
      </c>
      <c r="Q437" s="568"/>
      <c r="R437" s="568"/>
      <c r="S437" s="568"/>
      <c r="T437" s="568"/>
      <c r="U437" s="568"/>
    </row>
    <row r="438" spans="8:21" ht="56.25" customHeight="1" x14ac:dyDescent="0.25">
      <c r="I438" s="431"/>
      <c r="J438" s="586" t="s">
        <v>1090</v>
      </c>
      <c r="K438" s="586"/>
      <c r="L438" s="586" t="s">
        <v>1153</v>
      </c>
      <c r="M438" s="586"/>
      <c r="N438" s="586" t="s">
        <v>1091</v>
      </c>
      <c r="O438" s="586"/>
      <c r="P438" s="586" t="s">
        <v>1090</v>
      </c>
      <c r="Q438" s="586"/>
      <c r="R438" s="586" t="s">
        <v>1153</v>
      </c>
      <c r="S438" s="586"/>
      <c r="T438" s="586" t="s">
        <v>1091</v>
      </c>
      <c r="U438" s="586"/>
    </row>
    <row r="439" spans="8:21" x14ac:dyDescent="0.25">
      <c r="I439" s="425" t="s">
        <v>1092</v>
      </c>
      <c r="J439" s="411" t="s">
        <v>287</v>
      </c>
      <c r="K439" s="411" t="s">
        <v>691</v>
      </c>
      <c r="L439" s="411" t="s">
        <v>287</v>
      </c>
      <c r="M439" s="411" t="s">
        <v>691</v>
      </c>
      <c r="N439" s="411" t="s">
        <v>287</v>
      </c>
      <c r="O439" s="411" t="s">
        <v>691</v>
      </c>
      <c r="P439" s="411" t="s">
        <v>287</v>
      </c>
      <c r="Q439" s="411" t="s">
        <v>691</v>
      </c>
      <c r="R439" s="411" t="s">
        <v>287</v>
      </c>
      <c r="S439" s="411" t="s">
        <v>691</v>
      </c>
      <c r="T439" s="411" t="s">
        <v>287</v>
      </c>
      <c r="U439" s="411" t="s">
        <v>691</v>
      </c>
    </row>
    <row r="440" spans="8:21" x14ac:dyDescent="0.25">
      <c r="I440" s="424" t="s">
        <v>272</v>
      </c>
      <c r="J440" s="411" t="s">
        <v>724</v>
      </c>
      <c r="K440" s="411" t="s">
        <v>986</v>
      </c>
      <c r="L440" s="411" t="s">
        <v>696</v>
      </c>
      <c r="M440" s="411" t="s">
        <v>1093</v>
      </c>
      <c r="N440" s="411" t="s">
        <v>738</v>
      </c>
      <c r="O440" s="411">
        <v>202</v>
      </c>
      <c r="P440" s="411" t="s">
        <v>728</v>
      </c>
      <c r="Q440" s="411">
        <v>27</v>
      </c>
      <c r="R440" s="411" t="s">
        <v>734</v>
      </c>
      <c r="S440" s="411">
        <v>17</v>
      </c>
      <c r="T440" s="411" t="s">
        <v>742</v>
      </c>
      <c r="U440" s="411">
        <v>39</v>
      </c>
    </row>
    <row r="441" spans="8:21" x14ac:dyDescent="0.25">
      <c r="I441" s="424" t="s">
        <v>705</v>
      </c>
      <c r="J441" s="411" t="s">
        <v>725</v>
      </c>
      <c r="K441" s="411" t="s">
        <v>1094</v>
      </c>
      <c r="L441" s="411" t="s">
        <v>733</v>
      </c>
      <c r="M441" s="411" t="s">
        <v>1095</v>
      </c>
      <c r="N441" s="411" t="s">
        <v>739</v>
      </c>
      <c r="O441" s="411">
        <v>143</v>
      </c>
      <c r="P441" s="411" t="s">
        <v>729</v>
      </c>
      <c r="Q441" s="411">
        <v>24</v>
      </c>
      <c r="R441" s="411" t="s">
        <v>734</v>
      </c>
      <c r="S441" s="411">
        <v>13</v>
      </c>
      <c r="T441" s="411" t="s">
        <v>743</v>
      </c>
      <c r="U441" s="411">
        <v>32</v>
      </c>
    </row>
    <row r="442" spans="8:21" x14ac:dyDescent="0.25">
      <c r="I442" s="424" t="s">
        <v>706</v>
      </c>
      <c r="J442" s="411" t="s">
        <v>726</v>
      </c>
      <c r="K442" s="411" t="s">
        <v>779</v>
      </c>
      <c r="L442" s="411" t="s">
        <v>696</v>
      </c>
      <c r="M442" s="411" t="s">
        <v>1096</v>
      </c>
      <c r="N442" s="411" t="s">
        <v>740</v>
      </c>
      <c r="O442" s="411">
        <v>96</v>
      </c>
      <c r="P442" s="411" t="s">
        <v>730</v>
      </c>
      <c r="Q442" s="411">
        <v>7</v>
      </c>
      <c r="R442" s="411" t="s">
        <v>735</v>
      </c>
      <c r="S442" s="411">
        <v>5</v>
      </c>
      <c r="T442" s="411" t="s">
        <v>744</v>
      </c>
      <c r="U442" s="411">
        <v>12</v>
      </c>
    </row>
    <row r="443" spans="8:21" x14ac:dyDescent="0.25">
      <c r="I443" s="425" t="s">
        <v>1097</v>
      </c>
      <c r="J443" s="411"/>
      <c r="K443" s="411"/>
      <c r="L443" s="411"/>
      <c r="M443" s="411"/>
      <c r="N443" s="411"/>
      <c r="O443" s="411"/>
      <c r="P443" s="411"/>
      <c r="Q443" s="411"/>
      <c r="R443" s="411"/>
      <c r="S443" s="411"/>
      <c r="T443" s="411"/>
      <c r="U443" s="411"/>
    </row>
    <row r="444" spans="8:21" x14ac:dyDescent="0.25">
      <c r="I444" s="424" t="s">
        <v>188</v>
      </c>
      <c r="J444" s="411" t="s">
        <v>1098</v>
      </c>
      <c r="K444" s="411" t="s">
        <v>1099</v>
      </c>
      <c r="L444" s="411" t="s">
        <v>980</v>
      </c>
      <c r="M444" s="411">
        <v>15</v>
      </c>
      <c r="N444" s="411" t="s">
        <v>1100</v>
      </c>
      <c r="O444" s="411">
        <v>25</v>
      </c>
      <c r="P444" s="411" t="s">
        <v>1101</v>
      </c>
      <c r="Q444" s="411">
        <v>4</v>
      </c>
      <c r="R444" s="411" t="s">
        <v>1102</v>
      </c>
      <c r="S444" s="411">
        <v>6</v>
      </c>
      <c r="T444" s="411" t="s">
        <v>1103</v>
      </c>
      <c r="U444" s="411">
        <v>10</v>
      </c>
    </row>
    <row r="445" spans="8:21" x14ac:dyDescent="0.25">
      <c r="I445" s="424" t="s">
        <v>191</v>
      </c>
      <c r="J445" s="411" t="s">
        <v>1104</v>
      </c>
      <c r="K445" s="411">
        <v>34</v>
      </c>
      <c r="L445" s="411" t="s">
        <v>768</v>
      </c>
      <c r="M445" s="411">
        <v>24</v>
      </c>
      <c r="N445" s="411" t="s">
        <v>1105</v>
      </c>
      <c r="O445" s="411">
        <v>45</v>
      </c>
      <c r="P445" s="411" t="s">
        <v>1106</v>
      </c>
      <c r="Q445" s="411">
        <v>11</v>
      </c>
      <c r="R445" s="411" t="s">
        <v>1089</v>
      </c>
      <c r="S445" s="411">
        <v>9</v>
      </c>
      <c r="T445" s="411" t="s">
        <v>1038</v>
      </c>
      <c r="U445" s="411">
        <v>19</v>
      </c>
    </row>
    <row r="446" spans="8:21" x14ac:dyDescent="0.25">
      <c r="I446" s="424" t="s">
        <v>192</v>
      </c>
      <c r="J446" s="411" t="s">
        <v>1107</v>
      </c>
      <c r="K446" s="411">
        <v>40</v>
      </c>
      <c r="L446" s="411" t="s">
        <v>1108</v>
      </c>
      <c r="M446" s="411">
        <v>19</v>
      </c>
      <c r="N446" s="411" t="s">
        <v>1109</v>
      </c>
      <c r="O446" s="411">
        <v>50</v>
      </c>
      <c r="P446" s="411" t="s">
        <v>981</v>
      </c>
      <c r="Q446" s="411">
        <v>15</v>
      </c>
      <c r="R446" s="411" t="s">
        <v>734</v>
      </c>
      <c r="S446" s="411">
        <v>5</v>
      </c>
      <c r="T446" s="411" t="s">
        <v>1110</v>
      </c>
      <c r="U446" s="411">
        <v>19</v>
      </c>
    </row>
    <row r="447" spans="8:21" x14ac:dyDescent="0.25">
      <c r="I447" s="424" t="s">
        <v>193</v>
      </c>
      <c r="J447" s="411" t="s">
        <v>1111</v>
      </c>
      <c r="K447" s="411">
        <v>39</v>
      </c>
      <c r="L447" s="411" t="s">
        <v>792</v>
      </c>
      <c r="M447" s="411">
        <v>12</v>
      </c>
      <c r="N447" s="411" t="s">
        <v>1112</v>
      </c>
      <c r="O447" s="411">
        <v>45</v>
      </c>
      <c r="P447" s="411" t="s">
        <v>1096</v>
      </c>
      <c r="Q447" s="411">
        <v>7</v>
      </c>
      <c r="R447" s="411" t="s">
        <v>1113</v>
      </c>
      <c r="S447" s="411">
        <v>5</v>
      </c>
      <c r="T447" s="411" t="s">
        <v>1089</v>
      </c>
      <c r="U447" s="411">
        <v>11</v>
      </c>
    </row>
    <row r="448" spans="8:21" x14ac:dyDescent="0.25">
      <c r="I448" s="424" t="s">
        <v>194</v>
      </c>
      <c r="J448" s="411" t="s">
        <v>1114</v>
      </c>
      <c r="K448" s="411">
        <v>73</v>
      </c>
      <c r="L448" s="411" t="s">
        <v>1115</v>
      </c>
      <c r="M448" s="411">
        <v>19</v>
      </c>
      <c r="N448" s="411" t="s">
        <v>1116</v>
      </c>
      <c r="O448" s="411">
        <v>78</v>
      </c>
      <c r="P448" s="411" t="s">
        <v>1074</v>
      </c>
      <c r="Q448" s="411">
        <v>7</v>
      </c>
      <c r="R448" s="411">
        <v>6</v>
      </c>
      <c r="S448" s="411">
        <v>1</v>
      </c>
      <c r="T448" s="411" t="s">
        <v>1074</v>
      </c>
      <c r="U448" s="411">
        <v>7</v>
      </c>
    </row>
    <row r="449" spans="9:21" x14ac:dyDescent="0.25">
      <c r="I449" s="424" t="s">
        <v>195</v>
      </c>
      <c r="J449" s="411" t="s">
        <v>1117</v>
      </c>
      <c r="K449" s="411">
        <v>23</v>
      </c>
      <c r="L449" s="411" t="s">
        <v>1108</v>
      </c>
      <c r="M449" s="411">
        <v>15</v>
      </c>
      <c r="N449" s="411" t="s">
        <v>1118</v>
      </c>
      <c r="O449" s="411">
        <v>33</v>
      </c>
      <c r="P449" s="411" t="s">
        <v>1119</v>
      </c>
      <c r="Q449" s="411">
        <v>6</v>
      </c>
      <c r="R449" s="411" t="s">
        <v>1004</v>
      </c>
      <c r="S449" s="411">
        <v>1</v>
      </c>
      <c r="T449" s="411" t="s">
        <v>1018</v>
      </c>
      <c r="U449" s="411">
        <v>7</v>
      </c>
    </row>
    <row r="450" spans="9:21" x14ac:dyDescent="0.25">
      <c r="I450" s="424" t="s">
        <v>196</v>
      </c>
      <c r="J450" s="411" t="s">
        <v>1120</v>
      </c>
      <c r="K450" s="411">
        <v>45</v>
      </c>
      <c r="L450" s="411" t="s">
        <v>980</v>
      </c>
      <c r="M450" s="411">
        <v>28</v>
      </c>
      <c r="N450" s="411" t="s">
        <v>724</v>
      </c>
      <c r="O450" s="411">
        <v>49</v>
      </c>
      <c r="P450" s="411" t="s">
        <v>780</v>
      </c>
      <c r="Q450" s="411">
        <v>2</v>
      </c>
      <c r="R450" s="411" t="s">
        <v>1121</v>
      </c>
      <c r="S450" s="411">
        <v>4</v>
      </c>
      <c r="T450" s="411" t="s">
        <v>1121</v>
      </c>
      <c r="U450" s="411">
        <v>4</v>
      </c>
    </row>
    <row r="451" spans="9:21" x14ac:dyDescent="0.25">
      <c r="I451" s="424" t="s">
        <v>1122</v>
      </c>
      <c r="J451" s="411" t="s">
        <v>1123</v>
      </c>
      <c r="K451" s="411">
        <v>42</v>
      </c>
      <c r="L451" s="411" t="s">
        <v>1124</v>
      </c>
      <c r="M451" s="411">
        <v>21</v>
      </c>
      <c r="N451" s="411" t="s">
        <v>1125</v>
      </c>
      <c r="O451" s="411">
        <v>48</v>
      </c>
      <c r="P451" s="411" t="s">
        <v>780</v>
      </c>
      <c r="Q451" s="411">
        <v>1</v>
      </c>
      <c r="R451" s="411" t="s">
        <v>777</v>
      </c>
      <c r="S451" s="411">
        <v>2</v>
      </c>
      <c r="T451" s="411" t="s">
        <v>777</v>
      </c>
      <c r="U451" s="411">
        <v>2</v>
      </c>
    </row>
    <row r="452" spans="9:21" x14ac:dyDescent="0.25">
      <c r="I452" s="424" t="s">
        <v>1126</v>
      </c>
      <c r="J452" s="411" t="s">
        <v>739</v>
      </c>
      <c r="K452" s="411">
        <v>40</v>
      </c>
      <c r="L452" s="411" t="s">
        <v>1127</v>
      </c>
      <c r="M452" s="411">
        <v>18</v>
      </c>
      <c r="N452" s="411" t="s">
        <v>1128</v>
      </c>
      <c r="O452" s="411">
        <v>43</v>
      </c>
      <c r="P452" s="411" t="s">
        <v>770</v>
      </c>
      <c r="Q452" s="411">
        <v>2</v>
      </c>
      <c r="R452" s="411" t="s">
        <v>1121</v>
      </c>
      <c r="S452" s="411">
        <v>3</v>
      </c>
      <c r="T452" s="411" t="s">
        <v>1015</v>
      </c>
      <c r="U452" s="411">
        <v>4</v>
      </c>
    </row>
    <row r="453" spans="9:21" x14ac:dyDescent="0.25">
      <c r="I453" s="424" t="s">
        <v>1129</v>
      </c>
      <c r="J453" s="411" t="s">
        <v>1130</v>
      </c>
      <c r="K453" s="411">
        <v>24</v>
      </c>
      <c r="L453" s="411" t="s">
        <v>1108</v>
      </c>
      <c r="M453" s="411">
        <v>11</v>
      </c>
      <c r="N453" s="411" t="s">
        <v>1130</v>
      </c>
      <c r="O453" s="411">
        <v>24</v>
      </c>
      <c r="P453" s="411" t="s">
        <v>774</v>
      </c>
      <c r="Q453" s="411">
        <v>2</v>
      </c>
      <c r="R453" s="411"/>
      <c r="S453" s="411"/>
      <c r="T453" s="411" t="s">
        <v>774</v>
      </c>
      <c r="U453" s="411">
        <v>2</v>
      </c>
    </row>
    <row r="454" spans="9:21" x14ac:dyDescent="0.25">
      <c r="I454" s="425" t="s">
        <v>1131</v>
      </c>
      <c r="J454" s="411"/>
      <c r="K454" s="411"/>
      <c r="L454" s="411"/>
      <c r="M454" s="411"/>
      <c r="N454" s="411"/>
      <c r="O454" s="411"/>
      <c r="P454" s="411"/>
      <c r="Q454" s="411"/>
      <c r="R454" s="411"/>
      <c r="S454" s="411"/>
      <c r="T454" s="411"/>
      <c r="U454" s="411"/>
    </row>
    <row r="455" spans="9:21" x14ac:dyDescent="0.25">
      <c r="I455" s="424" t="s">
        <v>746</v>
      </c>
      <c r="J455" s="411" t="s">
        <v>1132</v>
      </c>
      <c r="K455" s="411">
        <v>22</v>
      </c>
      <c r="L455" s="411" t="s">
        <v>1050</v>
      </c>
      <c r="M455" s="411">
        <v>12</v>
      </c>
      <c r="N455" s="411" t="s">
        <v>1133</v>
      </c>
      <c r="O455" s="411">
        <v>25</v>
      </c>
      <c r="P455" s="411" t="s">
        <v>1134</v>
      </c>
      <c r="Q455" s="411">
        <v>1</v>
      </c>
      <c r="R455" s="411" t="s">
        <v>1134</v>
      </c>
      <c r="S455" s="411">
        <v>1</v>
      </c>
      <c r="T455" s="411" t="s">
        <v>800</v>
      </c>
      <c r="U455" s="411">
        <v>2</v>
      </c>
    </row>
    <row r="456" spans="9:21" x14ac:dyDescent="0.25">
      <c r="I456" s="424" t="s">
        <v>1135</v>
      </c>
      <c r="J456" s="411" t="s">
        <v>738</v>
      </c>
      <c r="K456" s="411">
        <v>98</v>
      </c>
      <c r="L456" s="411" t="s">
        <v>1136</v>
      </c>
      <c r="M456" s="411">
        <v>36</v>
      </c>
      <c r="N456" s="411" t="s">
        <v>1137</v>
      </c>
      <c r="O456" s="411">
        <v>114</v>
      </c>
      <c r="P456" s="411" t="s">
        <v>788</v>
      </c>
      <c r="Q456" s="411">
        <v>16</v>
      </c>
      <c r="R456" s="411" t="s">
        <v>1138</v>
      </c>
      <c r="S456" s="411">
        <v>7</v>
      </c>
      <c r="T456" s="411" t="s">
        <v>1106</v>
      </c>
      <c r="U456" s="411">
        <v>23</v>
      </c>
    </row>
    <row r="457" spans="9:21" x14ac:dyDescent="0.25">
      <c r="I457" s="424" t="s">
        <v>1139</v>
      </c>
      <c r="J457" s="411"/>
      <c r="K457" s="411"/>
      <c r="L457" s="411"/>
      <c r="M457" s="411"/>
      <c r="N457" s="411"/>
      <c r="O457" s="411"/>
      <c r="P457" s="411"/>
      <c r="Q457" s="411"/>
      <c r="R457" s="411"/>
      <c r="S457" s="411"/>
      <c r="T457" s="411"/>
      <c r="U457" s="411"/>
    </row>
    <row r="458" spans="9:21" x14ac:dyDescent="0.25">
      <c r="I458" s="424" t="s">
        <v>1140</v>
      </c>
      <c r="J458" s="411" t="s">
        <v>1118</v>
      </c>
      <c r="K458" s="411">
        <v>56</v>
      </c>
      <c r="L458" s="411" t="s">
        <v>712</v>
      </c>
      <c r="M458" s="411">
        <v>36</v>
      </c>
      <c r="N458" s="411" t="s">
        <v>1141</v>
      </c>
      <c r="O458" s="411">
        <v>74</v>
      </c>
      <c r="P458" s="411" t="s">
        <v>785</v>
      </c>
      <c r="Q458" s="411">
        <v>14</v>
      </c>
      <c r="R458" s="411" t="s">
        <v>1007</v>
      </c>
      <c r="S458" s="411">
        <v>11</v>
      </c>
      <c r="T458" s="411" t="s">
        <v>1142</v>
      </c>
      <c r="U458" s="411">
        <v>23</v>
      </c>
    </row>
    <row r="459" spans="9:21" x14ac:dyDescent="0.25">
      <c r="I459" s="424" t="s">
        <v>1143</v>
      </c>
      <c r="J459" s="411" t="s">
        <v>727</v>
      </c>
      <c r="K459" s="411">
        <v>38</v>
      </c>
      <c r="L459" s="411" t="s">
        <v>1144</v>
      </c>
      <c r="M459" s="411">
        <v>18</v>
      </c>
      <c r="N459" s="411" t="s">
        <v>1145</v>
      </c>
      <c r="O459" s="411">
        <v>42</v>
      </c>
      <c r="P459" s="411" t="s">
        <v>1023</v>
      </c>
      <c r="Q459" s="411">
        <v>4</v>
      </c>
      <c r="R459" s="411" t="s">
        <v>1070</v>
      </c>
      <c r="S459" s="411">
        <v>0</v>
      </c>
      <c r="T459" s="411" t="s">
        <v>1023</v>
      </c>
      <c r="U459" s="411">
        <v>4</v>
      </c>
    </row>
    <row r="460" spans="9:21" x14ac:dyDescent="0.25">
      <c r="I460" s="424" t="s">
        <v>1146</v>
      </c>
      <c r="J460" s="411"/>
      <c r="K460" s="411"/>
      <c r="L460" s="411"/>
      <c r="M460" s="411"/>
      <c r="N460" s="411"/>
      <c r="O460" s="411"/>
      <c r="P460" s="411"/>
      <c r="Q460" s="411"/>
      <c r="R460" s="411"/>
      <c r="S460" s="411"/>
      <c r="T460" s="411"/>
      <c r="U460" s="411"/>
    </row>
    <row r="461" spans="9:21" x14ac:dyDescent="0.25">
      <c r="I461" s="424" t="s">
        <v>1147</v>
      </c>
      <c r="J461" s="411" t="s">
        <v>1100</v>
      </c>
      <c r="K461" s="411">
        <v>97</v>
      </c>
      <c r="L461" s="411" t="s">
        <v>771</v>
      </c>
      <c r="M461" s="411">
        <v>48</v>
      </c>
      <c r="N461" s="411" t="s">
        <v>1148</v>
      </c>
      <c r="O461" s="411">
        <v>110</v>
      </c>
      <c r="P461" s="411" t="s">
        <v>764</v>
      </c>
      <c r="Q461" s="411">
        <v>14</v>
      </c>
      <c r="R461" s="411" t="s">
        <v>1015</v>
      </c>
      <c r="S461" s="411">
        <v>11</v>
      </c>
      <c r="T461" s="411" t="s">
        <v>806</v>
      </c>
      <c r="U461" s="411">
        <v>18</v>
      </c>
    </row>
    <row r="462" spans="9:21" x14ac:dyDescent="0.25">
      <c r="I462" s="424" t="s">
        <v>1149</v>
      </c>
      <c r="J462" s="411" t="s">
        <v>710</v>
      </c>
      <c r="K462" s="411">
        <v>40</v>
      </c>
      <c r="L462" s="411" t="s">
        <v>779</v>
      </c>
      <c r="M462" s="411">
        <v>17</v>
      </c>
      <c r="N462" s="411" t="s">
        <v>1150</v>
      </c>
      <c r="O462" s="411">
        <v>43</v>
      </c>
      <c r="P462" s="411" t="s">
        <v>800</v>
      </c>
      <c r="Q462" s="411">
        <v>6</v>
      </c>
      <c r="R462" s="411" t="s">
        <v>735</v>
      </c>
      <c r="S462" s="411">
        <v>3</v>
      </c>
      <c r="T462" s="411" t="s">
        <v>731</v>
      </c>
      <c r="U462" s="411">
        <v>9</v>
      </c>
    </row>
    <row r="463" spans="9:21" x14ac:dyDescent="0.25">
      <c r="I463" s="424" t="s">
        <v>82</v>
      </c>
      <c r="J463" s="411" t="s">
        <v>1051</v>
      </c>
      <c r="K463" s="411">
        <v>27</v>
      </c>
      <c r="L463" s="411" t="s">
        <v>1151</v>
      </c>
      <c r="M463" s="411">
        <v>14</v>
      </c>
      <c r="N463" s="411" t="s">
        <v>962</v>
      </c>
      <c r="O463" s="411">
        <v>34</v>
      </c>
      <c r="P463" s="411" t="s">
        <v>1015</v>
      </c>
      <c r="Q463" s="411">
        <v>3</v>
      </c>
      <c r="R463" s="411" t="s">
        <v>1152</v>
      </c>
      <c r="S463" s="411">
        <v>2</v>
      </c>
      <c r="T463" s="411" t="s">
        <v>744</v>
      </c>
      <c r="U463" s="411">
        <v>4</v>
      </c>
    </row>
    <row r="464" spans="9:21" x14ac:dyDescent="0.25">
      <c r="I464" s="436"/>
      <c r="J464" s="414"/>
      <c r="K464" s="414"/>
      <c r="L464" s="414"/>
      <c r="M464" s="414"/>
      <c r="N464" s="414"/>
      <c r="O464" s="414"/>
      <c r="P464" s="414"/>
      <c r="Q464" s="414"/>
      <c r="R464" s="414"/>
      <c r="S464" s="414"/>
      <c r="T464" s="414"/>
      <c r="U464" s="414"/>
    </row>
    <row r="465" spans="9:21" x14ac:dyDescent="0.25">
      <c r="I465" s="436"/>
      <c r="J465" s="414"/>
      <c r="K465" s="414"/>
      <c r="L465" s="414"/>
      <c r="M465" s="414"/>
      <c r="N465" s="414"/>
      <c r="O465" s="414"/>
      <c r="P465" s="414"/>
      <c r="Q465" s="414"/>
      <c r="R465" s="414"/>
      <c r="S465" s="414"/>
      <c r="T465" s="414"/>
      <c r="U465" s="414"/>
    </row>
    <row r="467" spans="9:21" x14ac:dyDescent="0.25">
      <c r="I467" s="568" t="s">
        <v>1060</v>
      </c>
      <c r="J467" s="568"/>
      <c r="K467" s="568"/>
      <c r="L467" s="568"/>
      <c r="M467" s="568"/>
      <c r="N467" s="568"/>
      <c r="O467" s="568"/>
      <c r="P467" s="568"/>
      <c r="Q467" s="568"/>
    </row>
    <row r="468" spans="9:21" ht="33" customHeight="1" x14ac:dyDescent="0.25">
      <c r="I468" s="416"/>
      <c r="J468" s="586" t="s">
        <v>272</v>
      </c>
      <c r="K468" s="586"/>
      <c r="L468" s="586" t="s">
        <v>705</v>
      </c>
      <c r="M468" s="586"/>
      <c r="N468" s="586" t="s">
        <v>999</v>
      </c>
      <c r="O468" s="586"/>
      <c r="P468" s="586" t="s">
        <v>150</v>
      </c>
      <c r="Q468" s="586"/>
    </row>
    <row r="469" spans="9:21" x14ac:dyDescent="0.25">
      <c r="I469" s="6"/>
      <c r="J469" s="415" t="s">
        <v>287</v>
      </c>
      <c r="K469" s="415" t="s">
        <v>691</v>
      </c>
      <c r="L469" s="415" t="s">
        <v>287</v>
      </c>
      <c r="M469" s="415" t="s">
        <v>691</v>
      </c>
      <c r="N469" s="415" t="s">
        <v>287</v>
      </c>
      <c r="O469" s="415" t="s">
        <v>691</v>
      </c>
      <c r="P469" s="415" t="s">
        <v>287</v>
      </c>
      <c r="Q469" s="415" t="s">
        <v>691</v>
      </c>
    </row>
    <row r="470" spans="9:21" x14ac:dyDescent="0.25">
      <c r="I470" s="6" t="s">
        <v>150</v>
      </c>
      <c r="J470" s="411" t="s">
        <v>1003</v>
      </c>
      <c r="K470" s="411">
        <v>49</v>
      </c>
      <c r="L470" s="411" t="s">
        <v>1003</v>
      </c>
      <c r="M470" s="411">
        <v>58</v>
      </c>
      <c r="N470" s="411" t="s">
        <v>1003</v>
      </c>
      <c r="O470" s="411">
        <v>26</v>
      </c>
      <c r="P470" s="411" t="s">
        <v>1004</v>
      </c>
      <c r="Q470" s="411">
        <v>134</v>
      </c>
    </row>
    <row r="471" spans="9:21" x14ac:dyDescent="0.25">
      <c r="I471" s="6" t="s">
        <v>1061</v>
      </c>
      <c r="J471" s="411" t="s">
        <v>811</v>
      </c>
      <c r="K471" s="411">
        <v>4</v>
      </c>
      <c r="L471" s="411" t="s">
        <v>1062</v>
      </c>
      <c r="M471" s="411">
        <v>20</v>
      </c>
      <c r="N471" s="411" t="s">
        <v>1063</v>
      </c>
      <c r="O471" s="411">
        <v>6</v>
      </c>
      <c r="P471" s="411" t="s">
        <v>1064</v>
      </c>
      <c r="Q471" s="411">
        <v>30</v>
      </c>
    </row>
    <row r="472" spans="9:21" x14ac:dyDescent="0.25">
      <c r="I472" s="6" t="s">
        <v>1065</v>
      </c>
      <c r="J472" s="411" t="s">
        <v>981</v>
      </c>
      <c r="K472" s="411">
        <v>5</v>
      </c>
      <c r="L472" s="411" t="s">
        <v>1066</v>
      </c>
      <c r="M472" s="411">
        <v>2</v>
      </c>
      <c r="N472" s="411" t="s">
        <v>1067</v>
      </c>
      <c r="O472" s="411">
        <v>6</v>
      </c>
      <c r="P472" s="411" t="s">
        <v>1016</v>
      </c>
      <c r="Q472" s="411">
        <v>13</v>
      </c>
    </row>
    <row r="473" spans="9:21" x14ac:dyDescent="0.25">
      <c r="I473" s="6" t="s">
        <v>1068</v>
      </c>
      <c r="J473" s="411" t="s">
        <v>1066</v>
      </c>
      <c r="K473" s="411">
        <v>2</v>
      </c>
      <c r="L473" s="411" t="s">
        <v>1001</v>
      </c>
      <c r="M473" s="411">
        <v>7</v>
      </c>
      <c r="N473" s="411" t="s">
        <v>1001</v>
      </c>
      <c r="O473" s="411">
        <v>3</v>
      </c>
      <c r="P473" s="411" t="s">
        <v>1016</v>
      </c>
      <c r="Q473" s="411">
        <v>12</v>
      </c>
    </row>
    <row r="474" spans="9:21" x14ac:dyDescent="0.25">
      <c r="I474" s="6" t="s">
        <v>1069</v>
      </c>
      <c r="J474" s="411" t="s">
        <v>734</v>
      </c>
      <c r="K474" s="411">
        <v>1</v>
      </c>
      <c r="L474" s="411" t="s">
        <v>1070</v>
      </c>
      <c r="M474" s="411">
        <v>0</v>
      </c>
      <c r="N474" s="411" t="s">
        <v>807</v>
      </c>
      <c r="O474" s="411">
        <v>1</v>
      </c>
      <c r="P474" s="411" t="s">
        <v>1008</v>
      </c>
      <c r="Q474" s="411">
        <v>2</v>
      </c>
    </row>
    <row r="475" spans="9:21" x14ac:dyDescent="0.25">
      <c r="I475" s="6" t="s">
        <v>1071</v>
      </c>
      <c r="J475" s="411" t="s">
        <v>1072</v>
      </c>
      <c r="K475" s="411">
        <v>23</v>
      </c>
      <c r="L475" s="411" t="s">
        <v>761</v>
      </c>
      <c r="M475" s="411">
        <v>11</v>
      </c>
      <c r="N475" s="411" t="s">
        <v>1055</v>
      </c>
      <c r="O475" s="411">
        <v>6</v>
      </c>
      <c r="P475" s="411" t="s">
        <v>784</v>
      </c>
      <c r="Q475" s="411">
        <v>40</v>
      </c>
    </row>
    <row r="476" spans="9:21" x14ac:dyDescent="0.25">
      <c r="I476" s="6" t="s">
        <v>1073</v>
      </c>
      <c r="J476" s="411" t="s">
        <v>788</v>
      </c>
      <c r="K476" s="411">
        <v>3</v>
      </c>
      <c r="L476" s="411" t="s">
        <v>1074</v>
      </c>
      <c r="M476" s="411">
        <v>2</v>
      </c>
      <c r="N476" s="411"/>
      <c r="O476" s="411"/>
      <c r="P476" s="411" t="s">
        <v>1008</v>
      </c>
      <c r="Q476" s="411">
        <v>5</v>
      </c>
    </row>
    <row r="477" spans="9:21" x14ac:dyDescent="0.25">
      <c r="I477" s="6" t="s">
        <v>1075</v>
      </c>
      <c r="J477" s="411" t="s">
        <v>731</v>
      </c>
      <c r="K477" s="411">
        <v>2</v>
      </c>
      <c r="L477" s="411" t="s">
        <v>756</v>
      </c>
      <c r="M477" s="411">
        <v>2</v>
      </c>
      <c r="N477" s="411" t="s">
        <v>800</v>
      </c>
      <c r="O477" s="411">
        <v>1</v>
      </c>
      <c r="P477" s="411" t="s">
        <v>1008</v>
      </c>
      <c r="Q477" s="411">
        <v>5</v>
      </c>
    </row>
    <row r="478" spans="9:21" x14ac:dyDescent="0.25">
      <c r="I478" s="6" t="s">
        <v>1076</v>
      </c>
      <c r="J478" s="411" t="s">
        <v>1077</v>
      </c>
      <c r="K478" s="411">
        <v>10</v>
      </c>
      <c r="L478" s="411" t="s">
        <v>1078</v>
      </c>
      <c r="M478" s="411">
        <v>8</v>
      </c>
      <c r="N478" s="411" t="s">
        <v>1079</v>
      </c>
      <c r="O478" s="411">
        <v>4</v>
      </c>
      <c r="P478" s="411" t="s">
        <v>1064</v>
      </c>
      <c r="Q478" s="411">
        <v>21</v>
      </c>
    </row>
    <row r="479" spans="9:21" x14ac:dyDescent="0.25">
      <c r="I479" s="6" t="s">
        <v>1080</v>
      </c>
      <c r="J479" s="411" t="s">
        <v>765</v>
      </c>
      <c r="K479" s="411">
        <v>8</v>
      </c>
      <c r="L479" s="411" t="s">
        <v>771</v>
      </c>
      <c r="M479" s="411">
        <v>8</v>
      </c>
      <c r="N479" s="411" t="s">
        <v>961</v>
      </c>
      <c r="O479" s="411">
        <v>3</v>
      </c>
      <c r="P479" s="411" t="s">
        <v>1016</v>
      </c>
      <c r="Q479" s="411">
        <v>20</v>
      </c>
    </row>
    <row r="480" spans="9:21" x14ac:dyDescent="0.25">
      <c r="I480" s="6" t="s">
        <v>1081</v>
      </c>
      <c r="J480" s="411"/>
      <c r="K480" s="411"/>
      <c r="L480" s="411"/>
      <c r="M480" s="411"/>
      <c r="N480" s="411" t="s">
        <v>1006</v>
      </c>
      <c r="O480" s="411">
        <v>1</v>
      </c>
      <c r="P480" s="411" t="s">
        <v>1008</v>
      </c>
      <c r="Q480" s="411">
        <v>1</v>
      </c>
    </row>
    <row r="481" spans="9:17" x14ac:dyDescent="0.25">
      <c r="I481" s="6" t="s">
        <v>1082</v>
      </c>
      <c r="J481" s="411" t="s">
        <v>735</v>
      </c>
      <c r="K481" s="411">
        <v>1</v>
      </c>
      <c r="L481" s="411" t="s">
        <v>1015</v>
      </c>
      <c r="M481" s="411">
        <v>2</v>
      </c>
      <c r="N481" s="411" t="s">
        <v>1027</v>
      </c>
      <c r="O481" s="411">
        <v>2</v>
      </c>
      <c r="P481" s="411" t="s">
        <v>1008</v>
      </c>
      <c r="Q481" s="411">
        <v>4</v>
      </c>
    </row>
    <row r="482" spans="9:17" x14ac:dyDescent="0.25">
      <c r="I482" s="6" t="s">
        <v>1083</v>
      </c>
      <c r="J482" s="411" t="s">
        <v>1084</v>
      </c>
      <c r="K482" s="411">
        <v>7</v>
      </c>
      <c r="L482" s="411" t="s">
        <v>1085</v>
      </c>
      <c r="M482" s="411">
        <v>22</v>
      </c>
      <c r="N482" s="411" t="s">
        <v>1086</v>
      </c>
      <c r="O482" s="411">
        <v>9</v>
      </c>
      <c r="P482" s="411" t="s">
        <v>784</v>
      </c>
      <c r="Q482" s="411">
        <v>39</v>
      </c>
    </row>
    <row r="483" spans="9:17" x14ac:dyDescent="0.25">
      <c r="I483" s="6" t="s">
        <v>1087</v>
      </c>
      <c r="J483" s="411" t="s">
        <v>790</v>
      </c>
      <c r="K483" s="411">
        <v>3</v>
      </c>
      <c r="L483" s="411" t="s">
        <v>1088</v>
      </c>
      <c r="M483" s="411">
        <v>9</v>
      </c>
      <c r="N483" s="411" t="s">
        <v>1089</v>
      </c>
      <c r="O483" s="411">
        <v>2</v>
      </c>
      <c r="P483" s="411" t="s">
        <v>1016</v>
      </c>
      <c r="Q483" s="411">
        <v>14</v>
      </c>
    </row>
  </sheetData>
  <mergeCells count="76">
    <mergeCell ref="C2:F2"/>
    <mergeCell ref="C3:F3"/>
    <mergeCell ref="R438:S438"/>
    <mergeCell ref="T438:U438"/>
    <mergeCell ref="J437:O437"/>
    <mergeCell ref="P437:U437"/>
    <mergeCell ref="I436:U436"/>
    <mergeCell ref="J424:K424"/>
    <mergeCell ref="L424:M424"/>
    <mergeCell ref="N424:O424"/>
    <mergeCell ref="J438:K438"/>
    <mergeCell ref="L438:M438"/>
    <mergeCell ref="N438:O438"/>
    <mergeCell ref="P438:Q438"/>
    <mergeCell ref="J336:K336"/>
    <mergeCell ref="L336:M336"/>
    <mergeCell ref="I467:Q467"/>
    <mergeCell ref="J468:K468"/>
    <mergeCell ref="L468:M468"/>
    <mergeCell ref="P468:Q468"/>
    <mergeCell ref="N468:O468"/>
    <mergeCell ref="N336:O336"/>
    <mergeCell ref="P336:Q336"/>
    <mergeCell ref="H423:O423"/>
    <mergeCell ref="I309:J309"/>
    <mergeCell ref="K309:L309"/>
    <mergeCell ref="M309:N309"/>
    <mergeCell ref="H308:N308"/>
    <mergeCell ref="I335:Q335"/>
    <mergeCell ref="BB7:BL7"/>
    <mergeCell ref="AW9:AX9"/>
    <mergeCell ref="AY9:AZ9"/>
    <mergeCell ref="BC9:BE9"/>
    <mergeCell ref="BF9:BH9"/>
    <mergeCell ref="AA9:AB9"/>
    <mergeCell ref="AC9:AD9"/>
    <mergeCell ref="AE9:AF9"/>
    <mergeCell ref="AG9:AH9"/>
    <mergeCell ref="AI9:AJ9"/>
    <mergeCell ref="V140:AD140"/>
    <mergeCell ref="W141:X141"/>
    <mergeCell ref="AA141:AB141"/>
    <mergeCell ref="AC141:AD141"/>
    <mergeCell ref="C9:C10"/>
    <mergeCell ref="D9:E9"/>
    <mergeCell ref="F9:G9"/>
    <mergeCell ref="H9:I9"/>
    <mergeCell ref="J9:K9"/>
    <mergeCell ref="BO4:BR4"/>
    <mergeCell ref="AQ9:AR9"/>
    <mergeCell ref="P9:Q9"/>
    <mergeCell ref="T9:T10"/>
    <mergeCell ref="U9:V9"/>
    <mergeCell ref="W9:X9"/>
    <mergeCell ref="Y9:Z9"/>
    <mergeCell ref="D8:Q8"/>
    <mergeCell ref="L9:M9"/>
    <mergeCell ref="N9:O9"/>
    <mergeCell ref="C7:Q7"/>
    <mergeCell ref="T8:AJ8"/>
    <mergeCell ref="AO9:AP9"/>
    <mergeCell ref="BI9:BK9"/>
    <mergeCell ref="AS9:AT9"/>
    <mergeCell ref="AU9:AV9"/>
    <mergeCell ref="V108:Z108"/>
    <mergeCell ref="V120:AE120"/>
    <mergeCell ref="W121:X121"/>
    <mergeCell ref="Y121:Z121"/>
    <mergeCell ref="AB121:AC121"/>
    <mergeCell ref="AD121:AE121"/>
    <mergeCell ref="V180:Z180"/>
    <mergeCell ref="V200:AD200"/>
    <mergeCell ref="W201:X201"/>
    <mergeCell ref="Y201:Z201"/>
    <mergeCell ref="AA201:AB201"/>
    <mergeCell ref="AC201:AD201"/>
  </mergeCells>
  <hyperlinks>
    <hyperlink ref="BP20" r:id="rId1" xr:uid="{D2DC9439-451D-41BF-AC6B-86A0F0833101}"/>
    <hyperlink ref="C19" r:id="rId2" xr:uid="{6573C0F8-954E-48B5-BF23-D495CA2C807A}"/>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B5"/>
  <sheetViews>
    <sheetView workbookViewId="0">
      <selection activeCell="D9" sqref="D9"/>
    </sheetView>
  </sheetViews>
  <sheetFormatPr defaultRowHeight="15.75" x14ac:dyDescent="0.25"/>
  <cols>
    <col min="2" max="2" width="47" style="2" customWidth="1"/>
  </cols>
  <sheetData>
    <row r="2" spans="2:2" ht="63" x14ac:dyDescent="0.25">
      <c r="B2" s="179" t="s">
        <v>18</v>
      </c>
    </row>
    <row r="3" spans="2:2" x14ac:dyDescent="0.25">
      <c r="B3" s="180" t="s">
        <v>104</v>
      </c>
    </row>
    <row r="4" spans="2:2" ht="78.75" x14ac:dyDescent="0.25">
      <c r="B4" s="180" t="s">
        <v>19</v>
      </c>
    </row>
    <row r="5" spans="2:2" x14ac:dyDescent="0.25">
      <c r="B5" s="170" t="s">
        <v>480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SDG 16_Overview </vt:lpstr>
      <vt:lpstr>16.1.1</vt:lpstr>
      <vt:lpstr>16.1.2</vt:lpstr>
      <vt:lpstr>16.1.3</vt:lpstr>
      <vt:lpstr>16.1.4</vt:lpstr>
      <vt:lpstr>16.2.1 </vt:lpstr>
      <vt:lpstr>16.2.2</vt:lpstr>
      <vt:lpstr>16.2.3</vt:lpstr>
      <vt:lpstr>16.3.1</vt:lpstr>
      <vt:lpstr>16.3.2</vt:lpstr>
      <vt:lpstr>16.3.3</vt:lpstr>
      <vt:lpstr>16.4.1</vt:lpstr>
      <vt:lpstr>16.4.2</vt:lpstr>
      <vt:lpstr>16.5.1</vt:lpstr>
      <vt:lpstr>16.5.2</vt:lpstr>
      <vt:lpstr>16.6.1</vt:lpstr>
      <vt:lpstr>16.6.2</vt:lpstr>
      <vt:lpstr>16.7.1</vt:lpstr>
      <vt:lpstr>16.7.2</vt:lpstr>
      <vt:lpstr>16.8.1</vt:lpstr>
      <vt:lpstr>16.9.1</vt:lpstr>
      <vt:lpstr>16.10.1</vt:lpstr>
      <vt:lpstr>16.10.2</vt:lpstr>
      <vt:lpstr>16.a.1</vt:lpstr>
      <vt:lpstr>16.b.1</vt:lpstr>
      <vt:lpstr>carisecure_WHSurvtabs</vt:lpstr>
      <vt:lpstr>'16.1.1'!OLE_LINK1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2025-06-02T16:06:02Z</dcterms:modified>
</cp:coreProperties>
</file>