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58" documentId="8_{28440611-57A4-4E13-83ED-AD6C17C840E0}" xr6:coauthVersionLast="47" xr6:coauthVersionMax="47" xr10:uidLastSave="{0CDC11ED-ED72-4F10-8EBB-824BA823737B}"/>
  <bookViews>
    <workbookView xWindow="-120" yWindow="-120" windowWidth="20730" windowHeight="11040" tabRatio="803" xr2:uid="{00000000-000D-0000-FFFF-FFFF00000000}"/>
  </bookViews>
  <sheets>
    <sheet name="SDG 7_Overview" sheetId="40" r:id="rId1"/>
    <sheet name="7.1.1" sheetId="33" r:id="rId2"/>
    <sheet name="7.1.2" sheetId="34" r:id="rId3"/>
    <sheet name="7.2.1" sheetId="38" r:id="rId4"/>
    <sheet name="7.3.1" sheetId="37" r:id="rId5"/>
    <sheet name="7.a.1" sheetId="41" r:id="rId6"/>
    <sheet name="7b1" sheetId="39" r:id="rId7"/>
  </sheet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39" l="1"/>
  <c r="G18" i="39"/>
  <c r="F13" i="39"/>
  <c r="F14" i="39"/>
  <c r="F15" i="39"/>
  <c r="F16" i="39"/>
  <c r="F17" i="39"/>
  <c r="G13" i="39"/>
  <c r="G14" i="39"/>
  <c r="G15" i="39"/>
  <c r="G16" i="39"/>
  <c r="G17" i="39"/>
  <c r="G12" i="39"/>
  <c r="F12" i="39"/>
  <c r="AB11" i="40"/>
  <c r="AB10" i="40"/>
  <c r="AB9" i="40"/>
  <c r="AB8" i="40"/>
  <c r="AB7" i="40"/>
  <c r="AB6" i="40"/>
  <c r="D44" i="37"/>
  <c r="C44" i="37"/>
  <c r="C69" i="33"/>
  <c r="C74" i="33" s="1"/>
  <c r="D69" i="33"/>
  <c r="D74" i="33" s="1"/>
  <c r="E69" i="33"/>
  <c r="E74" i="33" s="1"/>
  <c r="F69" i="33"/>
  <c r="F74" i="33" s="1"/>
  <c r="G69" i="33"/>
  <c r="G74" i="33" s="1"/>
  <c r="H69" i="33"/>
  <c r="H74" i="33" s="1"/>
  <c r="I69" i="33"/>
  <c r="I74" i="33" s="1"/>
  <c r="J69" i="33"/>
  <c r="J74" i="33" s="1"/>
  <c r="K69" i="33"/>
  <c r="K74" i="33" s="1"/>
  <c r="L69" i="33"/>
  <c r="L74" i="33" s="1"/>
  <c r="T37" i="33"/>
  <c r="S37" i="33"/>
  <c r="R37" i="33"/>
  <c r="Q37" i="33"/>
  <c r="D49" i="33"/>
  <c r="D54" i="33" s="1"/>
  <c r="E49" i="33"/>
  <c r="E54" i="33" s="1"/>
  <c r="F49" i="33"/>
  <c r="F54" i="33" s="1"/>
  <c r="G49" i="33"/>
  <c r="G54" i="33" s="1"/>
  <c r="H49" i="33"/>
  <c r="H54" i="33" s="1"/>
  <c r="I49" i="33"/>
  <c r="I54" i="33" s="1"/>
  <c r="J49" i="33"/>
  <c r="J54" i="33" s="1"/>
  <c r="K49" i="33"/>
  <c r="K54" i="33" s="1"/>
  <c r="L49" i="33"/>
  <c r="L54" i="33" s="1"/>
  <c r="C49" i="33"/>
  <c r="C54" i="33" s="1"/>
  <c r="D33" i="33"/>
  <c r="D38" i="33" s="1"/>
  <c r="E33" i="33"/>
  <c r="E38" i="33" s="1"/>
  <c r="F33" i="33"/>
  <c r="F38" i="33" s="1"/>
  <c r="G33" i="33"/>
  <c r="G38" i="33" s="1"/>
  <c r="H33" i="33"/>
  <c r="H38" i="33" s="1"/>
  <c r="I33" i="33"/>
  <c r="I38" i="33" s="1"/>
  <c r="J33" i="33"/>
  <c r="J38" i="33" s="1"/>
  <c r="K33" i="33"/>
  <c r="K38" i="33" s="1"/>
  <c r="L33" i="33"/>
  <c r="L38" i="33" s="1"/>
  <c r="C33" i="33"/>
  <c r="C38" i="33" s="1"/>
</calcChain>
</file>

<file path=xl/sharedStrings.xml><?xml version="1.0" encoding="utf-8"?>
<sst xmlns="http://schemas.openxmlformats.org/spreadsheetml/2006/main" count="777" uniqueCount="477">
  <si>
    <t>Source</t>
  </si>
  <si>
    <t>Total</t>
  </si>
  <si>
    <t>Area</t>
  </si>
  <si>
    <t>Urban</t>
  </si>
  <si>
    <t>Rural Coastal</t>
  </si>
  <si>
    <t>Rural Interior</t>
  </si>
  <si>
    <t>Wanica</t>
  </si>
  <si>
    <t>Coronie</t>
  </si>
  <si>
    <t>Saramacca</t>
  </si>
  <si>
    <t>Commewijne</t>
  </si>
  <si>
    <t>Marowijne</t>
  </si>
  <si>
    <t>Para</t>
  </si>
  <si>
    <t>Brokopondo</t>
  </si>
  <si>
    <t>Indicator</t>
  </si>
  <si>
    <t>-</t>
  </si>
  <si>
    <t>7.1 By 2030, ensure universal access to affordable, reliable and modern energy services</t>
  </si>
  <si>
    <t>7.1.1 Proportion of population with access to electricity</t>
  </si>
  <si>
    <t>7.1.2 Proportion of population with primary reliance on clean fuels and technology</t>
  </si>
  <si>
    <t>7.2 By 2030, increase substantially the share of renewable energy in the global energy mix</t>
  </si>
  <si>
    <t>7.2.1 Renewable energy share in the total final energy consumption</t>
  </si>
  <si>
    <t>7.3 By 2030, double the global rate of improvement in energy efficiency</t>
  </si>
  <si>
    <t>7.3.1 Energy intensity measured in terms of primary energy and GDP</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</si>
  <si>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</si>
  <si>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7.a.1 International financial flows to developing countries in support of clean energy research and development and renewable energy production, including in hybrid systems</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</si>
  <si>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</si>
  <si>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7.b.1 Installed renewable energy-generating capacity in developing countries (in watts per capita)</t>
  </si>
  <si>
    <t>Goal 7. Ensure access to affordable, reliable, sustainable and modern energy for all</t>
  </si>
  <si>
    <t xml:space="preserve">Definition population with access to clean fuels and technology
Proportion of population with primary reliance on clean fuels and technology is calculated as the number of people using clean fuels and technologies for cooking, heating and lighting divided by total population reporting any cooking, heating or lighting, expressed as percentage.
Cooking, lighting and heating represent a large share of household energy use across the low- and middle-income countries. For cooking and heating, households typically rely on solid fuels (such as wood, charcoal, biomass) or kerosene paired with inefficient technologies (e.g. open fires, stoves, space heaters or lamps). It is well known that reliance on such inefficient energy for cooking, heating and lighting is associated with high levels of household (indoor) air pollution.
- “Clean” is defined by the emission rate targets and specific fuel recommendations (i.e. against unprocessed coal and kerosene) included in the normative guidance WHO guidelines for indoor air quality: household fuel combustion.
- Households that use clean fuels and technologies for cooking are those mainly using electric stove, solar cooker, LPG (Liquefied Petroleum Gas)/cooking gas stove, biogas stove, or a liquid fuel stove burning ethanol/alcohol only.
Table 7.8 shows that 92.4% of the households use clean fuels and technologies for cooking and lighting. This shows that Suriname can achieve the SDG target 6.2. </t>
  </si>
  <si>
    <t>Table 7.6b: Number of Dwellings by Type of Electricity Supply by District, 2004 and 2012</t>
  </si>
  <si>
    <t>Type of electricity</t>
  </si>
  <si>
    <t>Parbo</t>
  </si>
  <si>
    <t>Wan</t>
  </si>
  <si>
    <t>Nick</t>
  </si>
  <si>
    <t>Cor</t>
  </si>
  <si>
    <t>Sar</t>
  </si>
  <si>
    <t>Com</t>
  </si>
  <si>
    <t>Mar</t>
  </si>
  <si>
    <t>Brok</t>
  </si>
  <si>
    <t>Sip</t>
  </si>
  <si>
    <t>Direct through EBS</t>
  </si>
  <si>
    <t>Electricity through neighbours</t>
  </si>
  <si>
    <t>Anders/Other</t>
  </si>
  <si>
    <t>No Electricity</t>
  </si>
  <si>
    <t>Petroleum / candle / slide /</t>
  </si>
  <si>
    <t>Total/ Total</t>
  </si>
  <si>
    <t>Source: Census Country results 2004 and 2012: Households, Dwellings and Families</t>
  </si>
  <si>
    <t xml:space="preserve">  Direct through Min.of NH and RO</t>
  </si>
  <si>
    <t>Own Generator</t>
  </si>
  <si>
    <t>Other</t>
  </si>
  <si>
    <t>Unknown</t>
  </si>
  <si>
    <t>Direct through Min.of NH and RO</t>
  </si>
  <si>
    <t>Solar energy</t>
  </si>
  <si>
    <t>Population 2004</t>
  </si>
  <si>
    <t>% access to electricty</t>
  </si>
  <si>
    <t>% Access to electricty</t>
  </si>
  <si>
    <t>Population 2012</t>
  </si>
  <si>
    <t>Access to electricty</t>
  </si>
  <si>
    <t>Table 7.6a: Number of Dwellings by Type of Electricity Supply, 2004 and 2012</t>
  </si>
  <si>
    <t>Number</t>
  </si>
  <si>
    <t>Direct through ministry of NH and RO</t>
  </si>
  <si>
    <t>Table 7.12a: Number and Percentage of Households in Paramaribo and Wanica by Type of Electricity Supply, 2015-2019</t>
  </si>
  <si>
    <t>Numb.</t>
  </si>
  <si>
    <t>%</t>
  </si>
  <si>
    <t>Energy Company Suriname (EBS)</t>
  </si>
  <si>
    <t>Energy Source</t>
  </si>
  <si>
    <t>Government (NH &amp; RO)</t>
  </si>
  <si>
    <t>No electricity</t>
  </si>
  <si>
    <t>Geen Antwoord/</t>
  </si>
  <si>
    <t>No answer</t>
  </si>
  <si>
    <t xml:space="preserve">Total </t>
  </si>
  <si>
    <t>Access to Electricty</t>
  </si>
  <si>
    <t>% in urban with access to elec</t>
  </si>
  <si>
    <t>Propane Gas</t>
  </si>
  <si>
    <t>Wood/Charcoal</t>
  </si>
  <si>
    <t>Petroleum</t>
  </si>
  <si>
    <t>Electricity</t>
  </si>
  <si>
    <t>Biogas</t>
  </si>
  <si>
    <t>Doesn’t cook</t>
  </si>
  <si>
    <t>Cooking Fuel</t>
  </si>
  <si>
    <t>Gas Propane)</t>
  </si>
  <si>
    <t>None (doesn’t cook)</t>
  </si>
  <si>
    <t>Gas</t>
  </si>
  <si>
    <t>Aantal/</t>
  </si>
  <si>
    <r>
      <t xml:space="preserve"> </t>
    </r>
    <r>
      <rPr>
        <b/>
        <i/>
        <sz val="10"/>
        <color theme="1"/>
        <rFont val="Times New Roman"/>
        <family val="1"/>
      </rPr>
      <t>Government (NH &amp; RO)</t>
    </r>
  </si>
  <si>
    <t>Neighbours</t>
  </si>
  <si>
    <r>
      <t xml:space="preserve"> </t>
    </r>
    <r>
      <rPr>
        <b/>
        <i/>
        <sz val="10"/>
        <color theme="1"/>
        <rFont val="Times New Roman"/>
        <family val="1"/>
      </rPr>
      <t>Other</t>
    </r>
    <r>
      <rPr>
        <b/>
        <sz val="10"/>
        <color theme="1"/>
        <rFont val="Times New Roman"/>
        <family val="1"/>
      </rPr>
      <t xml:space="preserve"> </t>
    </r>
  </si>
  <si>
    <t>Table TC.4.1: Primary reliance on clean fuels and technologies for cooking</t>
  </si>
  <si>
    <t>Percent distribution of household members according to type of cookstove mainly used by the household and percentage of household members living in households using clean fuels and technologies for cooking, Suriname MICS, 2018</t>
  </si>
  <si>
    <r>
      <t>Percentage of household members in households with primary reliance on</t>
    </r>
    <r>
      <rPr>
        <b/>
        <sz val="8"/>
        <rFont val="Arial"/>
        <family val="2"/>
      </rPr>
      <t>:</t>
    </r>
  </si>
  <si>
    <t>Number of household members</t>
  </si>
  <si>
    <r>
      <t>Primary reliance on clean fuels and technologies for cooking (in households that reported cooking)</t>
    </r>
    <r>
      <rPr>
        <vertAlign val="superscript"/>
        <sz val="8"/>
        <rFont val="Arial"/>
        <family val="2"/>
      </rPr>
      <t>1</t>
    </r>
  </si>
  <si>
    <t>Number of household members (living in households that reported cooking)</t>
  </si>
  <si>
    <t>Clean fuels and technologies for cooking and using</t>
  </si>
  <si>
    <t>Other fuels for cooking and using</t>
  </si>
  <si>
    <t>No food cooked in the household</t>
  </si>
  <si>
    <t>Missing</t>
  </si>
  <si>
    <t>Electric stove</t>
  </si>
  <si>
    <t>Solar cooker</t>
  </si>
  <si>
    <t>Liquefied Petroleum Gas (LPG) / Cooking gas stove</t>
  </si>
  <si>
    <t>Piped natural gas stove</t>
  </si>
  <si>
    <t>Biogas stove</t>
  </si>
  <si>
    <t>Liquid fuel stove not using alcohol / ethanol</t>
  </si>
  <si>
    <t>Manufactured solid fuel stove</t>
  </si>
  <si>
    <t>Traditional solid fuel stove</t>
  </si>
  <si>
    <t>Three stone stove / Open fire</t>
  </si>
  <si>
    <t>Other cookstove</t>
  </si>
  <si>
    <t xml:space="preserve">Urban </t>
  </si>
  <si>
    <t xml:space="preserve">Rural Coastal </t>
  </si>
  <si>
    <t xml:space="preserve">Rural Interior </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</si>
  <si>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</si>
  <si>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</si>
  <si>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</si>
  <si>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</si>
  <si>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</si>
  <si>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</si>
  <si>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</si>
  <si>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</si>
  <si>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</si>
  <si>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</si>
  <si>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</si>
  <si>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r>
      <rPr>
        <b/>
        <vertAlign val="superscript"/>
        <sz val="8"/>
        <rFont val="Arial"/>
        <family val="2"/>
      </rPr>
      <t>1</t>
    </r>
    <r>
      <rPr>
        <b/>
        <sz val="8"/>
        <rFont val="Arial"/>
        <family val="2"/>
      </rPr>
      <t xml:space="preserve"> MICS indicator TC.15 - Primary reliance on clean fuels and technologies for cooking</t>
    </r>
  </si>
  <si>
    <t>Households that use clean fuels and technologies for cooking (EU1=01, 02, 03, 04, 05, or (EU1=06 and EU4=01).
Note: A liquid fuel stove (EU1=06) is considered clean if used with ethanol/alcohol (EU4=01)
Denominators are obtained by weighting the number of households by the number of household members (HH48).</t>
  </si>
  <si>
    <t xml:space="preserve">Table TC.4.7: Primary reliance on clean fuels and technologies for cooking, space heating, and lighting </t>
  </si>
  <si>
    <t>Percentage of household members living in households using clean fuels and technologies for cooking, space heating and lighting, Suriname MICS, 2018</t>
  </si>
  <si>
    <t>Primary reliance on clean fuels and technologies for cooking</t>
  </si>
  <si>
    <t>Primary reliance on clean fuels and technologies for lighting</t>
  </si>
  <si>
    <r>
      <t>Primary reliance on clean fuels and technologies for cooking, space heating and lighting 1</t>
    </r>
    <r>
      <rPr>
        <vertAlign val="superscript"/>
        <sz val="8"/>
        <rFont val="Arial"/>
        <family val="2"/>
      </rPr>
      <t>A</t>
    </r>
  </si>
  <si>
    <r>
      <t xml:space="preserve">1 </t>
    </r>
    <r>
      <rPr>
        <b/>
        <sz val="8"/>
        <rFont val="Arial"/>
        <family val="2"/>
      </rPr>
      <t>MICS indicator TC.18 - Primary reliance on clean fuels and technologies for cooking, space heating and lighting; SDG Indicator 7.1.2</t>
    </r>
  </si>
  <si>
    <r>
      <rPr>
        <b/>
        <vertAlign val="superscript"/>
        <sz val="8"/>
        <rFont val="Arial"/>
        <family val="2"/>
      </rPr>
      <t>A</t>
    </r>
    <r>
      <rPr>
        <b/>
        <sz val="8"/>
        <rFont val="Arial"/>
        <family val="2"/>
      </rPr>
      <t xml:space="preserve"> In order to be able to calculate the indicator, household members living in households that report no cooking, no space heating or no lighting are not excluded from the numerator</t>
    </r>
  </si>
  <si>
    <t>Households that use clean fuels and technologies for cooking, space heating, and lighting (EU1=01, 02, 03, 04, 05, or (EU1=06 and EU4=01)) AND (EU6=01 OR (EU8=01, 02, 03, 04, 05, OR 06)) AND (EU9=01, 02, 03, 04, OR 05).
Denominators are obtained by weighting the number of households by the number of household members (HH48).</t>
  </si>
  <si>
    <t>Table SR.2.1: Housing characteristics</t>
  </si>
  <si>
    <t>Percent distribution of households by selected housing characteristics, according to area of residence and regions, Suriname MICS, 2018</t>
  </si>
  <si>
    <t xml:space="preserve">Paramaribo </t>
  </si>
  <si>
    <t xml:space="preserve">Nickerie </t>
  </si>
  <si>
    <t xml:space="preserve">Sipaliwini </t>
  </si>
  <si>
    <t xml:space="preserve">   Yes, interconnected grid</t>
  </si>
  <si>
    <t xml:space="preserve">   Yes, off-grid</t>
  </si>
  <si>
    <t xml:space="preserve">   No</t>
  </si>
  <si>
    <t xml:space="preserve">   Missing/DK</t>
  </si>
  <si>
    <t>Mijnbouw</t>
  </si>
  <si>
    <t>Industrie/Fabricage</t>
  </si>
  <si>
    <t>Constructie</t>
  </si>
  <si>
    <t>Construction</t>
  </si>
  <si>
    <t>Onderwijs</t>
  </si>
  <si>
    <t>Education</t>
  </si>
  <si>
    <t>BBP tegen marktprijzen</t>
  </si>
  <si>
    <t>GDP at market prices</t>
  </si>
  <si>
    <t>Table 1.11a: Gross Value Added at Basic Prices (x 1,000 SRD) by kind of Economic Activity at Current Prices, 2017-2021 and GDP Market prices (x 1,000 SRD) at Current Prices, 2020-2021</t>
  </si>
  <si>
    <t>Bedrijfstakken</t>
  </si>
  <si>
    <t>Industries</t>
  </si>
  <si>
    <t>Landbouw, Jacht, Bosbouw en Visserij</t>
  </si>
  <si>
    <t>Agriculture, forestry and fishing</t>
  </si>
  <si>
    <t>Mining and quarrying (extraction)</t>
  </si>
  <si>
    <t>Manufacturing (inclusive milling and refining)</t>
  </si>
  <si>
    <t>Elektriciteit, Gas, Stoom en Gekoelde Lucht</t>
  </si>
  <si>
    <t>Electricity, gas, steam and air conditioning supply</t>
  </si>
  <si>
    <t>Watervoorziening: riolering, afvalbeheer en sanering</t>
  </si>
  <si>
    <t>Water supply; sewerage, waste management and remediation activities</t>
  </si>
  <si>
    <t>Groot- &amp; Kleinhandel en markten (Handel)</t>
  </si>
  <si>
    <t>Wholesale and retail trade; repair of motor vehicles and motorcycles</t>
  </si>
  <si>
    <t>Transport en Opslag</t>
  </si>
  <si>
    <t>Transportation and storage</t>
  </si>
  <si>
    <t>Accommodatie &amp; Voedings diensten en Gerelateerde zaken</t>
  </si>
  <si>
    <t>Accommodation and food service activities</t>
  </si>
  <si>
    <t>Informatie &amp; communicatie</t>
  </si>
  <si>
    <t>Information and communication</t>
  </si>
  <si>
    <t>Verzekerings- en andere financiele instellingen</t>
  </si>
  <si>
    <t>Financial and insurance activities</t>
  </si>
  <si>
    <t>Woon- en commerciele diensten en hieraan gerelateerde diensten</t>
  </si>
  <si>
    <t>Real estate activities</t>
  </si>
  <si>
    <t>Professionele, wetenschappelijke en technische activiteiten</t>
  </si>
  <si>
    <t>Professional, scientific and technical activities</t>
  </si>
  <si>
    <t>Administratieve en ondersteunende diensten</t>
  </si>
  <si>
    <t>Administrative and support service activities</t>
  </si>
  <si>
    <t>Overheid (excl. onderwijs en gezondheidszorg)</t>
  </si>
  <si>
    <t>Public administration and defense; compulsory social security</t>
  </si>
  <si>
    <t>Gezondheidszorg en Sociale Activiteiten</t>
  </si>
  <si>
    <t>Human health and social work activities</t>
  </si>
  <si>
    <t>Kunst, Entertainment en Recreatie</t>
  </si>
  <si>
    <t>Arts, entertainment and recreation</t>
  </si>
  <si>
    <t>Overige diensten</t>
  </si>
  <si>
    <t>Other service activities</t>
  </si>
  <si>
    <t>Prive huishoudens met vaste krachten</t>
  </si>
  <si>
    <t>Activities of households as employers; undifferentiated goods- and services-producing activities of households for own use</t>
  </si>
  <si>
    <t>Activities of extraterritorial organizations and bodies</t>
  </si>
  <si>
    <t>Onbekend</t>
  </si>
  <si>
    <t>Bruto Toegevoegde Waarde tegen basisprijzen</t>
  </si>
  <si>
    <t>Gross  Value Added  at basic prices</t>
  </si>
  <si>
    <t>Belastingen minus subsidies op producten</t>
  </si>
  <si>
    <t>Taxes less subsidies  on products</t>
  </si>
  <si>
    <t>MW</t>
  </si>
  <si>
    <t>2015 #</t>
  </si>
  <si>
    <t>2016#</t>
  </si>
  <si>
    <t>2017#</t>
  </si>
  <si>
    <t>Bron: N.V. EnergieBedrijven Suriname / Source: Suriname Energy Company</t>
  </si>
  <si>
    <t>Proportion of population with access to electricity is the percentage of population with access to electricity.</t>
  </si>
  <si>
    <t>The renewable energy share in total final consumption is the percentage of final consumption of energy that is derived from renewable resources.</t>
  </si>
  <si>
    <t>Energy intensity is defined as the energy supplied to the economy per unit value of economic output.</t>
  </si>
  <si>
    <t>Organisation for Economic Co-operation and Development (OECD) and International Renewable Energy Agency (IRENA)</t>
  </si>
  <si>
    <t>The indicator is defined as the installed capacity of power plants that generate electricity from renewable energy sources divided by the total population of a country. Capacity is defined as the net maximum electrical capacity installed at the year-end and renewable energy sources are as defined in the IRENA Statute (see concepts below).</t>
  </si>
  <si>
    <t>2015#</t>
  </si>
  <si>
    <t>Billion Kilowatt hours</t>
  </si>
  <si>
    <t>GWe Gigawatts</t>
  </si>
  <si>
    <t>Table 7.15: Electricity Generation (MWh), 2015-2019</t>
  </si>
  <si>
    <t>Bron/ Source</t>
  </si>
  <si>
    <t>SURALCO LLC (hydro) #</t>
  </si>
  <si>
    <t>Targets</t>
  </si>
  <si>
    <t>Tier</t>
  </si>
  <si>
    <t>data-availability</t>
  </si>
  <si>
    <t>Agency</t>
  </si>
  <si>
    <t>website</t>
  </si>
  <si>
    <t>latest</t>
  </si>
  <si>
    <t>data available by sex, age, location etc</t>
  </si>
  <si>
    <t>national 'approved ' indicator: yes =1/No =0</t>
  </si>
  <si>
    <t>latest statistics</t>
  </si>
  <si>
    <t>reporting agency/ministry</t>
  </si>
  <si>
    <t>custodian</t>
  </si>
  <si>
    <t>remarks</t>
  </si>
  <si>
    <t>national priority score</t>
  </si>
  <si>
    <t>linked to Nat.Dev.Plan (2017-2021)</t>
  </si>
  <si>
    <t>linked to Nat.Dev.Plan (2022-2026)</t>
  </si>
  <si>
    <t>Linked to CARICOM ind</t>
  </si>
  <si>
    <t>Link MSDCF</t>
  </si>
  <si>
    <t>Yes =2, partial =1 / NO=0</t>
  </si>
  <si>
    <t>census/ survey</t>
  </si>
  <si>
    <t>publications/ studies</t>
  </si>
  <si>
    <t>other</t>
  </si>
  <si>
    <t>NSO</t>
  </si>
  <si>
    <t>MINISTRY</t>
  </si>
  <si>
    <t>Census</t>
  </si>
  <si>
    <t>Survey</t>
  </si>
  <si>
    <t>year</t>
  </si>
  <si>
    <t>C070101</t>
  </si>
  <si>
    <t>Tier I</t>
  </si>
  <si>
    <t>EBS</t>
  </si>
  <si>
    <t>Census &amp; HHO &amp; MICS</t>
  </si>
  <si>
    <t>EBS(adm)                SOZAVO (MICS)  GBS (MICS &amp; households survey)</t>
  </si>
  <si>
    <t>https://statistics-suriname.org/wp-content/uploads/2019/05/Publicatie-Census-8-Volume-3-Huishoudens-Gezinnen-en-Woonverblijven-Milieu-Criminaliteit.pdf</t>
  </si>
  <si>
    <t>https://statistics-suriname.org/wp-content/uploads/2019/08/Suriname-MICS-6-Survey-Findings-Report.pdf</t>
  </si>
  <si>
    <t>https://statistics-suriname.org/wp-content/uploads/2021/03/Final-9th-environment-pub-2020.pdf</t>
  </si>
  <si>
    <t xml:space="preserve">IEA, 
UN-Energy 
</t>
  </si>
  <si>
    <t>C070102</t>
  </si>
  <si>
    <t>Proportion of population with primary reliance on clean fuels and technology is calculated as the number of people using clean fuels and technologies for cooking, heating and lighting divided by total population reporting that any cooking, heating or lighting, expressed as percentage. “Clean” is defined by the emission rate targets and specific fuel recommendations (i.e. against unprocessed coal and kerosene) included in the normative guidance WHO guidelines for indoor air quality: household fuel combustion.</t>
  </si>
  <si>
    <t>SOZAVO</t>
  </si>
  <si>
    <t xml:space="preserve">UN-Energy
</t>
  </si>
  <si>
    <t>C070201</t>
  </si>
  <si>
    <t>EBS/EAS</t>
  </si>
  <si>
    <t>Staatsolie</t>
  </si>
  <si>
    <t xml:space="preserve">World Bank, 
UN-Energy
</t>
  </si>
  <si>
    <t>C070301</t>
  </si>
  <si>
    <t>C070a01</t>
  </si>
  <si>
    <t xml:space="preserve">IEA, 
UN-Energy,
UNEP
</t>
  </si>
  <si>
    <t>C200208</t>
  </si>
  <si>
    <t>location</t>
  </si>
  <si>
    <t xml:space="preserve">
</t>
  </si>
  <si>
    <t>MICS DATA</t>
  </si>
  <si>
    <t>CENSUS DATA</t>
  </si>
  <si>
    <t>HOUSEHOLD SURVEY DATA</t>
  </si>
  <si>
    <t>Population</t>
  </si>
  <si>
    <t>in Watts per capita</t>
  </si>
  <si>
    <t>1 MW= 1000 KwH</t>
  </si>
  <si>
    <t>Definition</t>
  </si>
  <si>
    <t>UNSD Indicator Codes †</t>
  </si>
  <si>
    <t>Administrative data</t>
  </si>
  <si>
    <t>Ministry Finance</t>
  </si>
  <si>
    <t>Environment statistics publication (chapter 7)</t>
  </si>
  <si>
    <t>National accounts data publications/
financial nota</t>
  </si>
  <si>
    <t>Yes</t>
  </si>
  <si>
    <t xml:space="preserve">SOZAVO (MICS)  </t>
  </si>
  <si>
    <t>EBS/Ministry of Natural Resources</t>
  </si>
  <si>
    <t>administrative data</t>
  </si>
  <si>
    <t xml:space="preserve">Yes </t>
  </si>
  <si>
    <t>Ministry of Natural Resources</t>
  </si>
  <si>
    <t>National</t>
  </si>
  <si>
    <t>Regional</t>
  </si>
  <si>
    <t>Source: General Bureau of Statistics Suriname, department Household research</t>
  </si>
  <si>
    <t>Percentage</t>
  </si>
  <si>
    <t>No data available</t>
  </si>
  <si>
    <t>Electricity, Gas, Steam and Cooled Air</t>
  </si>
  <si>
    <t xml:space="preserve">Figure 1. Installed capacity and energy consumption </t>
  </si>
  <si>
    <t>Source: Energy Authority of Suriname (EAS), Energy report card Suriname 2020</t>
  </si>
  <si>
    <t>Source: Energy Authority of Suriname (EAS), Energy Sector Plan 2018</t>
  </si>
  <si>
    <t>Figure 1a. Total Electricity Demand in National Grid (2019-2038), Base Case</t>
  </si>
  <si>
    <t>Figure 1b. Total Electricity Demand in National Grid (2019-2038), High Case</t>
  </si>
  <si>
    <t>in MW per 100,000 persons</t>
  </si>
  <si>
    <t>Ministry of Natural Resources / EBS/EAS</t>
  </si>
  <si>
    <t>linked to RP</t>
  </si>
  <si>
    <t>Census will have an update.</t>
  </si>
  <si>
    <t>District</t>
  </si>
  <si>
    <t>2019#</t>
  </si>
  <si>
    <t>2020#</t>
  </si>
  <si>
    <t>2021#</t>
  </si>
  <si>
    <t>2022#</t>
  </si>
  <si>
    <t>2023#</t>
  </si>
  <si>
    <t>EPAR</t>
  </si>
  <si>
    <t>Wageningen</t>
  </si>
  <si>
    <t>Nickerie</t>
  </si>
  <si>
    <t>Moengo</t>
  </si>
  <si>
    <t>Albina</t>
  </si>
  <si>
    <t>Apoera</t>
  </si>
  <si>
    <t>Atjoni</t>
  </si>
  <si>
    <t>Totaal/ Total</t>
  </si>
  <si>
    <t>Number of EBS Connections by District, 2019-2023</t>
  </si>
  <si>
    <t>Kg</t>
  </si>
  <si>
    <t>Paramaribo</t>
  </si>
  <si>
    <r>
      <t>Totaal/</t>
    </r>
    <r>
      <rPr>
        <b/>
        <i/>
        <sz val="10"/>
        <color rgb="FFFF33CC"/>
        <rFont val="Times New Roman"/>
        <family val="1"/>
      </rPr>
      <t>Total</t>
    </r>
  </si>
  <si>
    <t>Cooking Gas distribution (kg), 2019-2023</t>
  </si>
  <si>
    <t>Total Electricity Net Generation</t>
  </si>
  <si>
    <t>Net Consumption</t>
  </si>
  <si>
    <t>Installed Capacity</t>
  </si>
  <si>
    <t>Selected Energy Data</t>
  </si>
  <si>
    <t xml:space="preserve"> State Oil Company Suriname (thermal)</t>
  </si>
  <si>
    <t>Unit</t>
  </si>
  <si>
    <t>.</t>
  </si>
  <si>
    <t>Source: Suriname Energy Company</t>
  </si>
  <si>
    <t xml:space="preserve"> Source: Bauxiet Instituut Suriname/Bauxite Institute Suriname</t>
  </si>
  <si>
    <t xml:space="preserve"> Source: Staatsolie Power Company Suriname (SPCS)</t>
  </si>
  <si>
    <t>Electricity Generation by State Oil Company Suriname, 2019-2023</t>
  </si>
  <si>
    <t>Electricity Generation</t>
  </si>
  <si>
    <t>MWh</t>
  </si>
  <si>
    <t>GWh</t>
  </si>
  <si>
    <t>Tout Lui Faut Thermal Power Plant for the purpose of EBS</t>
  </si>
  <si>
    <t>Afobaka Hydro Operations for the purpose of EPAR (EBS)</t>
  </si>
  <si>
    <t>2022*</t>
  </si>
  <si>
    <t>2023*</t>
  </si>
  <si>
    <t>Source: General Bureau of Statistics, National Accounts Section</t>
  </si>
  <si>
    <t>Energy intensity%</t>
  </si>
  <si>
    <t>Energy intensity measured in terms of primary energy and GDP (percent), 2017-2023</t>
  </si>
  <si>
    <t xml:space="preserve"> Installed Capacity (MW) and Energy Consumption (GWh), 2021
 Energy report card Suriname 2021
https://cekh.ccreee.org/wp-content/uploads/2023/08/ERC_Suriname_final_003.pdf</t>
  </si>
  <si>
    <t>Graph 7.14c: Installed Capacity (MW) and Energy Consumption (GWh), 2022
Source: Energy Authority of Suriname (EAS), Energy report card Suriname 2022</t>
  </si>
  <si>
    <t>Year</t>
  </si>
  <si>
    <t xml:space="preserve"> Total Electricity Production and Installed Capacity (MW), 2015-2019</t>
  </si>
  <si>
    <t>Available Capacity</t>
  </si>
  <si>
    <t xml:space="preserve"> Installed Capacity</t>
  </si>
  <si>
    <t>GBS</t>
  </si>
  <si>
    <t>Source: Suriname Energy Company, department MIS
EPAR: Verzoringsgebieden van Macriabo (oosten)-&gt; Boskamp (westen), Paramaribo (noord) –&gt; Atjoni (zuid)</t>
  </si>
  <si>
    <t>Retrieved from:</t>
  </si>
  <si>
    <t>https://statistics-suriname.org/wp-content/uploads/2024/12/Elfde-Milieustatistieken-pub-dec-2024.pdf</t>
  </si>
  <si>
    <t>Table 7.3; Page 154</t>
  </si>
  <si>
    <t>Freq.</t>
  </si>
  <si>
    <t>Percent</t>
  </si>
  <si>
    <t>Cum.</t>
  </si>
  <si>
    <t>No</t>
  </si>
  <si>
    <t>Don't Know</t>
  </si>
  <si>
    <t>Not Relevant</t>
  </si>
  <si>
    <t>N/A</t>
  </si>
  <si>
    <t>Proportion of Household that has a refrigerator at home, 2023</t>
  </si>
  <si>
    <t>Source: Lapop, 2023</t>
  </si>
  <si>
    <t>This table does not directly indicate the proportion of the population with access to electricity, however,  food is a basic necessity. Therefore, if the household contains a refrigirator, they are most likely to have access to electricity.</t>
  </si>
  <si>
    <t>Source: Suriname Energy Company, department Ogane</t>
  </si>
  <si>
    <t>Table 7.7a; Page 160</t>
  </si>
  <si>
    <t>Sipaliwini</t>
  </si>
  <si>
    <t>Source: Suriname Survey on Living Conditions, 2022</t>
  </si>
  <si>
    <t>None</t>
  </si>
  <si>
    <t>Type of cooking gass used by households per district, 2022, in %</t>
  </si>
  <si>
    <t>Total Respondents (count)</t>
  </si>
  <si>
    <t>Total (%)</t>
  </si>
  <si>
    <t>SSLC (IaDB)</t>
  </si>
  <si>
    <t>Table 7.8; Page 162</t>
  </si>
  <si>
    <t>. = Data not available</t>
  </si>
  <si>
    <t>Source:State Oil Company</t>
  </si>
  <si>
    <t xml:space="preserve"> Source:/ Suriname Energy Company</t>
  </si>
  <si>
    <t># = Revised figures</t>
  </si>
  <si>
    <t>Table 7.10; Page 164</t>
  </si>
  <si>
    <t>* = Preliminary data</t>
  </si>
  <si>
    <t>Source: International Renewable Energy Agency (IRENA)</t>
  </si>
  <si>
    <t>Table 7.16a; Page 175</t>
  </si>
  <si>
    <t>Renewable Energy Share of Electricity Capacity,  
2019-2023</t>
  </si>
  <si>
    <t>Total Renewable Energy Capacity</t>
  </si>
  <si>
    <t>Renewable Energy Share of Electricity Capacity,  Hydropower Capacity and Solar Energy Capacity (MW), 2019-2023</t>
  </si>
  <si>
    <t>Hydropower Capacity</t>
  </si>
  <si>
    <t>Solar Energy Capacity</t>
  </si>
  <si>
    <t>Table 7.16b; Page 175</t>
  </si>
  <si>
    <t>2020/2023</t>
  </si>
  <si>
    <t>Creditor &amp; Loan</t>
  </si>
  <si>
    <t>Signed</t>
  </si>
  <si>
    <t>Amount</t>
  </si>
  <si>
    <t>General Objective</t>
  </si>
  <si>
    <t>Disbursement Period</t>
  </si>
  <si>
    <t>Repayment Period</t>
  </si>
  <si>
    <t>Grace Period</t>
  </si>
  <si>
    <t>Credit Fee</t>
  </si>
  <si>
    <t>Interest</t>
  </si>
  <si>
    <t>EUR 3.2 million</t>
  </si>
  <si>
    <t>Within 1 Year</t>
  </si>
  <si>
    <t>6 Months</t>
  </si>
  <si>
    <t>Euribor+ spread of
2,1%</t>
  </si>
  <si>
    <t>Source: Suriname Debt Management Office</t>
  </si>
  <si>
    <t>https://sdmo.org/index.php/leenovereenkomsten</t>
  </si>
  <si>
    <t>The Saudi Fund for
Development- Expansion
of Power Transmission
and Distribution Systems</t>
  </si>
  <si>
    <t>75 mln. Saudi
Riyals</t>
  </si>
  <si>
    <t>February, 2025</t>
  </si>
  <si>
    <t>Expansion of the Power Transmission and Distribution Systems Project</t>
  </si>
  <si>
    <t>20 Years</t>
  </si>
  <si>
    <t>5 Years</t>
  </si>
  <si>
    <t>3 percent per
annum</t>
  </si>
  <si>
    <t>Caricom Development Fund
- Rural Electrification
Program</t>
  </si>
  <si>
    <t>April, 2024</t>
  </si>
  <si>
    <t>US$ 10,1 million</t>
  </si>
  <si>
    <t xml:space="preserve">Development of Solar micro-grids in Cajana Cluster and Galibi Cluster </t>
  </si>
  <si>
    <t>2 Years</t>
  </si>
  <si>
    <t>12 Years</t>
  </si>
  <si>
    <t>3% per annum
(payment on
quarterly basis)</t>
  </si>
  <si>
    <t>August, 2024</t>
  </si>
  <si>
    <t>ISDB – Expansion of the
Power Transmission and
Distribution Systems Project</t>
  </si>
  <si>
    <t>4 Years</t>
  </si>
  <si>
    <t>SOFR Based
interest + margin</t>
  </si>
  <si>
    <t>KBC- credit agreement</t>
  </si>
  <si>
    <t>December, 2024</t>
  </si>
  <si>
    <t>US$
47.6 million</t>
  </si>
  <si>
    <t>To finance the design, delivery and installation of water purification systems and hydroelectricity turbines</t>
  </si>
  <si>
    <t>IADB –Consolidating a Sustainable Energy Sector</t>
  </si>
  <si>
    <t>US$ 30 million</t>
  </si>
  <si>
    <t>To improve rural economic development, by ensuring adequate and modern access to sustainable electricity to enhance the living
conditions of the rural population while improving the rural business environment with better provision of electricity as a public service.</t>
  </si>
  <si>
    <t>25 Years</t>
  </si>
  <si>
    <t>5.5 Years</t>
  </si>
  <si>
    <t>Libor 3 months and a margin</t>
  </si>
  <si>
    <t>Maximum 0.75% per annum on the available commitment</t>
  </si>
  <si>
    <t>November, 2020</t>
  </si>
  <si>
    <t>Export-Import Bank of India
Dollar Credit Line Agreement</t>
  </si>
  <si>
    <t>US$ 35.8 million</t>
  </si>
  <si>
    <t>To finance the “Rural Electrification through
Solar DG Hybrid PV systems in 50 remote villages in Suriname</t>
  </si>
  <si>
    <t>15 Years</t>
  </si>
  <si>
    <t>Commitment Fee is 0.50% per annum
Management Fee is 0.50% of the agreed amount</t>
  </si>
  <si>
    <t>Libor 6 months and a margin of 150 bps</t>
  </si>
  <si>
    <t>June, 2019</t>
  </si>
  <si>
    <t>Islamic Development Bank
Agency Agreement</t>
  </si>
  <si>
    <t>To finance the Expansion of Power
Generation, Transmission and Distribution System project of Suriname</t>
  </si>
  <si>
    <t>4 years</t>
  </si>
  <si>
    <t>4.5 Years</t>
  </si>
  <si>
    <t>Contractual Spread 0.6%</t>
  </si>
  <si>
    <t>The OPEC Fund for International Development (OFID); Expansion of Power Generation, Transmission and Distribution Systems Project</t>
  </si>
  <si>
    <t>US$ 41.32 million</t>
  </si>
  <si>
    <t>US$ 20 million</t>
  </si>
  <si>
    <t>To finance the Expansion of Power
Generation, Transmission and Distribution Systems Project</t>
  </si>
  <si>
    <t>18 Years</t>
  </si>
  <si>
    <t>4.6% per annum</t>
  </si>
  <si>
    <t>Kuwait Fund for Arab Economic Development
Expansion of Power Generation, Transmission and Distribution Systems Project</t>
  </si>
  <si>
    <t>March, 2019</t>
  </si>
  <si>
    <t>K.D. 5 million</t>
  </si>
  <si>
    <t xml:space="preserve">Administrative expenses 0.5% per annum
Commitment Fee is 0.5% per annum </t>
  </si>
  <si>
    <t>5.75 Years</t>
  </si>
  <si>
    <t>2.5% per annum</t>
  </si>
  <si>
    <t>Caribbean Development Bank
“Street Lighting Retrofit and Advanced Metering Infrastructure”</t>
  </si>
  <si>
    <t>August, 2018</t>
  </si>
  <si>
    <t>To finance the replacement of approximately
40,324 high pressure sodium street lights with high efficiency light-emitting diode
systems and the establishment of an advanced metering system, including the
installation of 21.000 smart electricity meters in Suriname.</t>
  </si>
  <si>
    <t>USD 29.818 million</t>
  </si>
  <si>
    <t>13 Years</t>
  </si>
  <si>
    <t>3 Years</t>
  </si>
  <si>
    <t>2 Years and 10 Months</t>
  </si>
  <si>
    <t>1% per annum</t>
  </si>
  <si>
    <t>3.80% per annum</t>
  </si>
  <si>
    <t>2.72% per annum</t>
  </si>
  <si>
    <t>Caribbean Development Bank
Power project Suriname</t>
  </si>
  <si>
    <t>May, 2017</t>
  </si>
  <si>
    <t>US$ 65 million</t>
  </si>
  <si>
    <t>To finance and execute the “Power Project –
Electricity System Upgrade and Expansion” from the EBS.</t>
  </si>
  <si>
    <t>45 Years</t>
  </si>
  <si>
    <t>39 Years</t>
  </si>
  <si>
    <t>3.3% per annum</t>
  </si>
  <si>
    <t>SDMO</t>
  </si>
  <si>
    <t>Publications on Loan Contracts</t>
  </si>
  <si>
    <t xml:space="preserve">Ministry of Finance/Ministry of </t>
  </si>
  <si>
    <t>EBS Suriname</t>
  </si>
  <si>
    <r>
      <t xml:space="preserve"> </t>
    </r>
    <r>
      <rPr>
        <b/>
        <i/>
        <sz val="10"/>
        <rFont val="Times New Roman"/>
        <family val="1"/>
      </rPr>
      <t>Neighbours</t>
    </r>
  </si>
  <si>
    <r>
      <rPr>
        <b/>
        <i/>
        <sz val="10"/>
        <rFont val="Times New Roman"/>
        <family val="1"/>
      </rPr>
      <t>Other</t>
    </r>
    <r>
      <rPr>
        <b/>
        <sz val="10"/>
        <rFont val="Times New Roman"/>
        <family val="1"/>
      </rPr>
      <t xml:space="preserve"> </t>
    </r>
  </si>
  <si>
    <t>Selected Energy data of Suriname Energy Company, 2015-2023</t>
  </si>
  <si>
    <r>
      <rPr>
        <i/>
        <sz val="10"/>
        <rFont val="Times New Roman"/>
        <family val="1"/>
      </rPr>
      <t>Suriname Energy Company EBS (thermal)</t>
    </r>
    <r>
      <rPr>
        <sz val="10"/>
        <rFont val="Times New Roman"/>
        <family val="1"/>
      </rPr>
      <t xml:space="preserve"> #</t>
    </r>
  </si>
  <si>
    <r>
      <rPr>
        <i/>
        <sz val="10"/>
        <rFont val="Times New Roman"/>
        <family val="1"/>
      </rPr>
      <t xml:space="preserve"> Energy production</t>
    </r>
    <r>
      <rPr>
        <sz val="10"/>
        <rFont val="Times New Roman"/>
        <family val="1"/>
      </rPr>
      <t xml:space="preserve"> (back-up production in Saramacca)</t>
    </r>
  </si>
  <si>
    <t>2021/2018/2023</t>
  </si>
  <si>
    <t>2018, see table excelframework, statistics
2023: Environmental Statistics and LAPOP</t>
  </si>
  <si>
    <t>MICS, SSLC 2022</t>
  </si>
  <si>
    <t>2018/2022</t>
  </si>
  <si>
    <t>2018, see table excelframework, statistics
2022: SSLC</t>
  </si>
  <si>
    <t>2023, see table excelframework, statistics</t>
  </si>
  <si>
    <t>2025, see table excelframework, statistics</t>
  </si>
  <si>
    <t>2020/2023, see table excelframework,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</si>
</sst>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5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u/>
      <sz val="12"/>
      <color theme="11"/>
      <name val="Calibri"/>
      <family val="2"/>
      <scheme val="minor"/>
    </font>
    <font>
      <sz val="10"/>
      <color rgb="FF000000"/>
      <name val="Times New Roman"/>
      <family val="1"/>
    </font>
    <font>
      <sz val="10"/>
      <name val="Times New Roman"/>
      <family val="1"/>
    </font>
    <font>
      <b/>
      <sz val="10"/>
      <name val="Times New Roman"/>
      <family val="1"/>
    </font>
    <font>
      <b/>
      <sz val="12"/>
      <color theme="1"/>
      <name val="Calibri"/>
      <family val="2"/>
      <scheme val="minor"/>
    </font>
    <font>
      <b/>
      <i/>
      <sz val="10"/>
      <color theme="1"/>
      <name val="Times New Roman"/>
      <family val="1"/>
    </font>
    <font>
      <i/>
      <sz val="9"/>
      <color theme="1"/>
      <name val="Times New Roman"/>
      <family val="1"/>
    </font>
    <font>
      <b/>
      <sz val="10"/>
      <color rgb="FF000000"/>
      <name val="Times New Roman"/>
      <family val="1"/>
    </font>
    <font>
      <b/>
      <sz val="9"/>
      <color rgb="FF000000"/>
      <name val="Times New Roman"/>
      <family val="1"/>
    </font>
    <font>
      <sz val="9"/>
      <color rgb="FF000000"/>
      <name val="Times New Roman"/>
      <family val="1"/>
    </font>
    <font>
      <sz val="12"/>
      <color theme="1"/>
      <name val="Times New Roman"/>
      <family val="2"/>
    </font>
    <font>
      <sz val="8"/>
      <name val="Arial"/>
      <family val="2"/>
    </font>
    <font>
      <b/>
      <sz val="8"/>
      <name val="Arial"/>
      <family val="2"/>
    </font>
    <font>
      <vertAlign val="superscript"/>
      <sz val="8"/>
      <name val="Arial"/>
      <family val="2"/>
    </font>
    <font>
      <b/>
      <sz val="10"/>
      <name val="Arial"/>
      <family val="2"/>
    </font>
    <font>
      <sz val="8"/>
      <color rgb="FF010205"/>
      <name val="Arial"/>
      <family val="2"/>
    </font>
    <font>
      <b/>
      <vertAlign val="superscript"/>
      <sz val="8"/>
      <name val="Arial"/>
      <family val="2"/>
    </font>
    <font>
      <i/>
      <sz val="8"/>
      <name val="Arial"/>
      <family val="2"/>
    </font>
    <font>
      <b/>
      <sz val="12"/>
      <name val="Times New Roman"/>
      <family val="2"/>
    </font>
    <font>
      <u/>
      <sz val="8.4"/>
      <color theme="10"/>
      <name val="Calibri"/>
      <family val="2"/>
    </font>
    <font>
      <b/>
      <i/>
      <sz val="9"/>
      <color theme="1"/>
      <name val="Times New Roman"/>
      <family val="1"/>
    </font>
    <font>
      <sz val="12"/>
      <name val="Times New Roman"/>
      <family val="1"/>
    </font>
    <font>
      <b/>
      <sz val="12"/>
      <color theme="1"/>
      <name val="Times New Roman"/>
      <family val="1"/>
    </font>
    <font>
      <sz val="12"/>
      <color theme="1"/>
      <name val="Times New Roman"/>
      <family val="1"/>
    </font>
    <font>
      <u/>
      <sz val="10"/>
      <color theme="10"/>
      <name val="Times New Roman"/>
      <family val="1"/>
    </font>
    <font>
      <i/>
      <sz val="10"/>
      <name val="Times New Roman"/>
      <family val="1"/>
    </font>
    <font>
      <i/>
      <sz val="12"/>
      <color theme="1"/>
      <name val="Times New Roman"/>
      <family val="1"/>
    </font>
    <font>
      <b/>
      <sz val="10"/>
      <color rgb="FFFF33CC"/>
      <name val="Times New Roman"/>
      <family val="1"/>
    </font>
    <font>
      <sz val="10"/>
      <color rgb="FFFF33CC"/>
      <name val="Times New Roman"/>
      <family val="1"/>
    </font>
    <font>
      <b/>
      <i/>
      <sz val="10"/>
      <color rgb="FFFF33CC"/>
      <name val="Times New Roman"/>
      <family val="1"/>
    </font>
    <font>
      <i/>
      <sz val="9"/>
      <color rgb="FFFF33CC"/>
      <name val="Times New Roman"/>
      <family val="1"/>
    </font>
    <font>
      <i/>
      <sz val="10"/>
      <color rgb="FFFF33CC"/>
      <name val="Times New Roman"/>
      <family val="1"/>
    </font>
    <font>
      <b/>
      <sz val="10"/>
      <color rgb="FFFF0066"/>
      <name val="Times New Roman"/>
      <family val="1"/>
    </font>
    <font>
      <sz val="10"/>
      <color rgb="FFFF0066"/>
      <name val="Times New Roman"/>
      <family val="1"/>
    </font>
    <font>
      <b/>
      <sz val="12"/>
      <color rgb="FFFF33CC"/>
      <name val="Times New Roman"/>
      <family val="1"/>
    </font>
    <font>
      <b/>
      <sz val="12"/>
      <name val="Times New Roman"/>
      <family val="1"/>
    </font>
    <font>
      <b/>
      <i/>
      <sz val="10"/>
      <name val="Times New Roman"/>
      <family val="1"/>
    </font>
    <font>
      <u/>
      <sz val="10"/>
      <name val="Times New Roman"/>
      <family val="1"/>
    </font>
    <font>
      <sz val="12"/>
      <name val="Calibri"/>
      <family val="2"/>
      <scheme val="minor"/>
    </font>
    <font>
      <i/>
      <sz val="9"/>
      <name val="Times New Roman"/>
      <family val="1"/>
    </font>
    <font>
      <sz val="9"/>
      <name val="Times New Roman"/>
      <family val="1"/>
    </font>
    <font>
      <sz val="10"/>
      <name val="Calibri"/>
      <family val="2"/>
      <scheme val="minor"/>
    </font>
    <font>
      <b/>
      <sz val="14"/>
      <name val="Calibri"/>
      <family val="2"/>
      <scheme val="minor"/>
    </font>
    <font>
      <u/>
      <sz val="8"/>
      <name val="Times New Roman"/>
      <family val="1"/>
    </font>
    <font>
      <u/>
      <sz val="8.4"/>
      <name val="Calibri"/>
      <family val="2"/>
    </font>
    <font>
      <i/>
      <sz val="12"/>
      <name val="Times New Roman"/>
      <family val="1"/>
    </font>
    <font>
      <b/>
      <sz val="11"/>
      <name val="Times New Roman"/>
      <family val="1"/>
    </font>
    <font>
      <sz val="11"/>
      <name val="Times New Roman"/>
      <family val="1"/>
    </font>
    <font>
      <u/>
      <sz val="11"/>
      <name val="Times New Roman"/>
      <family val="1"/>
    </font>
  </fonts>
  <fills count="1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78">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xf numFmtId="0" fontId="8" fillId="0" borderId="0"/>
    <xf numFmtId="0" fontId="4"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2">
    <xf numFmtId="0" fontId="0" fillId="0" borderId="0" xfId="0"/>
    <xf numFmtId="0" fontId="0" fillId="0" borderId="1" xfId="0" applyBorder="1"/>
    <xf numFmtId="3" fontId="5" fillId="0" borderId="1" xfId="0" applyNumberFormat="1" applyFont="1" applyBorder="1" applyAlignment="1">
      <alignment horizontal="right" wrapText="1"/>
    </xf>
    <xf numFmtId="0" fontId="5" fillId="0" borderId="1" xfId="0" applyFont="1" applyBorder="1" applyAlignment="1">
      <alignment horizontal="right" wrapText="1"/>
    </xf>
    <xf numFmtId="0" fontId="6" fillId="0" borderId="1" xfId="0" applyFont="1" applyBorder="1" applyAlignment="1">
      <alignment horizontal="right" wrapText="1"/>
    </xf>
    <xf numFmtId="0" fontId="13" fillId="0" borderId="0" xfId="0" applyFont="1" applyAlignment="1">
      <alignment horizontal="center"/>
    </xf>
    <xf numFmtId="0" fontId="8" fillId="0" borderId="1" xfId="0" applyFont="1" applyBorder="1" applyAlignment="1">
      <alignment horizontal="right" wrapText="1"/>
    </xf>
    <xf numFmtId="0" fontId="6" fillId="2" borderId="1" xfId="0" applyFont="1" applyFill="1" applyBorder="1" applyAlignment="1">
      <alignment wrapText="1"/>
    </xf>
    <xf numFmtId="0" fontId="12" fillId="2" borderId="1" xfId="0" applyFont="1" applyFill="1" applyBorder="1" applyAlignment="1">
      <alignment horizontal="center" wrapText="1"/>
    </xf>
    <xf numFmtId="3" fontId="6" fillId="0" borderId="1" xfId="0" applyNumberFormat="1" applyFont="1" applyBorder="1" applyAlignment="1">
      <alignment horizontal="right" wrapText="1"/>
    </xf>
    <xf numFmtId="0" fontId="15" fillId="2" borderId="1" xfId="0" applyFont="1" applyFill="1" applyBorder="1" applyAlignment="1">
      <alignment horizontal="center" wrapText="1"/>
    </xf>
    <xf numFmtId="0" fontId="16" fillId="0" borderId="1" xfId="0" applyFont="1" applyBorder="1" applyAlignment="1">
      <alignment horizontal="center" wrapText="1"/>
    </xf>
    <xf numFmtId="0" fontId="15" fillId="0" borderId="1" xfId="0" applyFont="1" applyBorder="1" applyAlignment="1">
      <alignment horizontal="center" wrapText="1"/>
    </xf>
    <xf numFmtId="0" fontId="14" fillId="2" borderId="1" xfId="0" applyFont="1" applyFill="1" applyBorder="1" applyAlignment="1">
      <alignment horizontal="center" wrapText="1"/>
    </xf>
    <xf numFmtId="0" fontId="8" fillId="0" borderId="1" xfId="0" applyFont="1" applyBorder="1" applyAlignment="1">
      <alignment horizontal="center" wrapText="1"/>
    </xf>
    <xf numFmtId="3" fontId="8" fillId="0" borderId="1" xfId="0" applyNumberFormat="1" applyFont="1" applyBorder="1" applyAlignment="1">
      <alignment horizontal="right" wrapText="1"/>
    </xf>
    <xf numFmtId="3" fontId="14" fillId="0" borderId="1" xfId="0" applyNumberFormat="1" applyFont="1" applyBorder="1" applyAlignment="1">
      <alignment horizontal="right" wrapText="1"/>
    </xf>
    <xf numFmtId="0" fontId="14" fillId="2" borderId="1" xfId="0" applyFont="1" applyFill="1" applyBorder="1" applyAlignment="1">
      <alignment wrapText="1"/>
    </xf>
    <xf numFmtId="0" fontId="3" fillId="0" borderId="1" xfId="0" applyFont="1" applyBorder="1" applyAlignment="1">
      <alignment wrapText="1"/>
    </xf>
    <xf numFmtId="0" fontId="14" fillId="0" borderId="1" xfId="0" applyFont="1" applyBorder="1" applyAlignment="1">
      <alignment horizontal="center" wrapText="1"/>
    </xf>
    <xf numFmtId="0" fontId="14" fillId="0" borderId="1" xfId="0" applyFont="1" applyBorder="1" applyAlignment="1">
      <alignment horizontal="right" wrapText="1"/>
    </xf>
    <xf numFmtId="3" fontId="16" fillId="0" borderId="1" xfId="0" applyNumberFormat="1" applyFont="1" applyBorder="1" applyAlignment="1">
      <alignment horizontal="right" vertical="top" wrapText="1"/>
    </xf>
    <xf numFmtId="0" fontId="16" fillId="0" borderId="1" xfId="0" applyFont="1" applyBorder="1" applyAlignment="1">
      <alignment horizontal="right" vertical="top" wrapText="1"/>
    </xf>
    <xf numFmtId="3" fontId="15" fillId="0" borderId="1" xfId="0" applyNumberFormat="1" applyFont="1" applyBorder="1" applyAlignment="1">
      <alignment horizontal="right" vertical="top" wrapText="1"/>
    </xf>
    <xf numFmtId="0" fontId="15" fillId="0" borderId="1" xfId="0" applyFont="1" applyBorder="1" applyAlignment="1">
      <alignment horizontal="right" vertical="top" wrapText="1"/>
    </xf>
    <xf numFmtId="0" fontId="15" fillId="2" borderId="1" xfId="0" applyFont="1" applyFill="1" applyBorder="1" applyAlignment="1">
      <alignment horizontal="right" vertical="top" wrapText="1"/>
    </xf>
    <xf numFmtId="0" fontId="3" fillId="0" borderId="1" xfId="0" applyFont="1" applyBorder="1" applyAlignment="1">
      <alignment vertical="top" wrapText="1"/>
    </xf>
    <xf numFmtId="3" fontId="16" fillId="0" borderId="2" xfId="0" applyNumberFormat="1" applyFont="1" applyBorder="1" applyAlignment="1">
      <alignment vertical="top" wrapText="1"/>
    </xf>
    <xf numFmtId="0" fontId="16" fillId="0" borderId="2" xfId="0" applyFont="1" applyBorder="1" applyAlignment="1">
      <alignment vertical="top" wrapText="1"/>
    </xf>
    <xf numFmtId="0" fontId="6" fillId="2" borderId="1" xfId="0" applyFont="1" applyFill="1" applyBorder="1" applyAlignment="1">
      <alignment horizontal="center" wrapText="1"/>
    </xf>
    <xf numFmtId="0" fontId="12"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5" xfId="0" applyFont="1" applyBorder="1" applyAlignment="1">
      <alignment vertical="top" wrapText="1"/>
    </xf>
    <xf numFmtId="3" fontId="5" fillId="0" borderId="1" xfId="0" applyNumberFormat="1" applyFont="1" applyBorder="1" applyAlignment="1">
      <alignment wrapText="1"/>
    </xf>
    <xf numFmtId="0" fontId="5" fillId="0" borderId="1" xfId="0" applyFont="1" applyBorder="1" applyAlignment="1">
      <alignment wrapText="1"/>
    </xf>
    <xf numFmtId="3" fontId="8" fillId="0" borderId="1" xfId="0" applyNumberFormat="1" applyFont="1" applyBorder="1" applyAlignment="1">
      <alignment wrapText="1"/>
    </xf>
    <xf numFmtId="0" fontId="8" fillId="0" borderId="1" xfId="0" applyFont="1" applyBorder="1" applyAlignment="1">
      <alignment wrapText="1"/>
    </xf>
    <xf numFmtId="0" fontId="18" fillId="0" borderId="5" xfId="8" applyFont="1" applyBorder="1"/>
    <xf numFmtId="0" fontId="19" fillId="0" borderId="8" xfId="8" applyFont="1" applyBorder="1" applyAlignment="1">
      <alignment horizontal="center"/>
    </xf>
    <xf numFmtId="0" fontId="21" fillId="0" borderId="0" xfId="8" applyFont="1" applyAlignment="1">
      <alignment horizontal="center"/>
    </xf>
    <xf numFmtId="0" fontId="18" fillId="0" borderId="6" xfId="8" applyFont="1" applyBorder="1" applyAlignment="1">
      <alignment horizontal="center" wrapText="1"/>
    </xf>
    <xf numFmtId="0" fontId="18" fillId="0" borderId="8" xfId="8" applyFont="1" applyBorder="1" applyAlignment="1">
      <alignment horizontal="center" wrapText="1"/>
    </xf>
    <xf numFmtId="0" fontId="18" fillId="0" borderId="14" xfId="8" applyFont="1" applyBorder="1" applyAlignment="1">
      <alignment horizontal="right" vertical="center" wrapText="1"/>
    </xf>
    <xf numFmtId="0" fontId="19" fillId="0" borderId="10" xfId="8" applyFont="1" applyBorder="1" applyAlignment="1">
      <alignment horizontal="left" vertical="center"/>
    </xf>
    <xf numFmtId="164" fontId="22" fillId="0" borderId="0" xfId="9" applyNumberFormat="1" applyFont="1" applyAlignment="1">
      <alignment horizontal="right" vertical="top"/>
    </xf>
    <xf numFmtId="164" fontId="22" fillId="0" borderId="0" xfId="10" applyNumberFormat="1" applyFont="1" applyAlignment="1">
      <alignment horizontal="right" vertical="top"/>
    </xf>
    <xf numFmtId="164" fontId="22" fillId="0" borderId="0" xfId="11" applyNumberFormat="1" applyFont="1" applyAlignment="1">
      <alignment horizontal="right" vertical="top"/>
    </xf>
    <xf numFmtId="0" fontId="19" fillId="0" borderId="0" xfId="8" applyFont="1"/>
    <xf numFmtId="165" fontId="19" fillId="0" borderId="0" xfId="8" applyNumberFormat="1" applyFont="1" applyAlignment="1">
      <alignment horizontal="right" vertical="center"/>
    </xf>
    <xf numFmtId="166" fontId="22" fillId="0" borderId="0" xfId="12" applyNumberFormat="1" applyFont="1" applyAlignment="1">
      <alignment horizontal="right" vertical="top"/>
    </xf>
    <xf numFmtId="166" fontId="22" fillId="0" borderId="12" xfId="13" applyNumberFormat="1" applyFont="1" applyBorder="1" applyAlignment="1">
      <alignment horizontal="right" vertical="top"/>
    </xf>
    <xf numFmtId="0" fontId="18" fillId="0" borderId="10" xfId="8" applyFont="1" applyBorder="1" applyAlignment="1">
      <alignment horizontal="left" vertical="center"/>
    </xf>
    <xf numFmtId="0" fontId="18" fillId="0" borderId="0" xfId="8" applyFont="1"/>
    <xf numFmtId="165" fontId="18" fillId="0" borderId="0" xfId="8" applyNumberFormat="1" applyFont="1" applyAlignment="1">
      <alignment horizontal="right" vertical="center"/>
    </xf>
    <xf numFmtId="0" fontId="19" fillId="0" borderId="10" xfId="8" applyFont="1" applyBorder="1" applyAlignment="1">
      <alignment vertical="center"/>
    </xf>
    <xf numFmtId="0" fontId="18" fillId="0" borderId="10" xfId="8" applyFont="1" applyBorder="1" applyAlignment="1">
      <alignment horizontal="left" vertical="center" indent="1"/>
    </xf>
    <xf numFmtId="164" fontId="22" fillId="0" borderId="0" xfId="14" applyNumberFormat="1" applyFont="1" applyAlignment="1">
      <alignment horizontal="right" vertical="top"/>
    </xf>
    <xf numFmtId="164" fontId="22" fillId="0" borderId="0" xfId="15" applyNumberFormat="1" applyFont="1" applyAlignment="1">
      <alignment horizontal="right" vertical="top"/>
    </xf>
    <xf numFmtId="164" fontId="22" fillId="0" borderId="0" xfId="16" applyNumberFormat="1" applyFont="1" applyAlignment="1">
      <alignment horizontal="right" vertical="top"/>
    </xf>
    <xf numFmtId="166" fontId="22" fillId="0" borderId="0" xfId="17" applyNumberFormat="1" applyFont="1" applyAlignment="1">
      <alignment horizontal="right" vertical="top"/>
    </xf>
    <xf numFmtId="166" fontId="22" fillId="0" borderId="12" xfId="18" applyNumberFormat="1" applyFont="1" applyBorder="1" applyAlignment="1">
      <alignment horizontal="right" vertical="top"/>
    </xf>
    <xf numFmtId="0" fontId="18" fillId="0" borderId="10" xfId="0" applyFont="1" applyBorder="1" applyAlignment="1">
      <alignment vertical="center" wrapText="1"/>
    </xf>
    <xf numFmtId="0" fontId="18" fillId="0" borderId="10" xfId="8" applyFont="1" applyBorder="1" applyAlignment="1">
      <alignment horizontal="center" vertical="top" wrapText="1"/>
    </xf>
    <xf numFmtId="0" fontId="18" fillId="0" borderId="0" xfId="8" applyFont="1" applyAlignment="1">
      <alignment horizontal="center" wrapText="1"/>
    </xf>
    <xf numFmtId="0" fontId="18" fillId="0" borderId="14" xfId="8" applyFont="1" applyBorder="1" applyAlignment="1">
      <alignment horizontal="center" wrapText="1"/>
    </xf>
    <xf numFmtId="0" fontId="18" fillId="0" borderId="11" xfId="8" applyFont="1" applyBorder="1" applyAlignment="1">
      <alignment horizontal="center" wrapText="1"/>
    </xf>
    <xf numFmtId="0" fontId="18" fillId="0" borderId="13" xfId="8" applyFont="1" applyBorder="1" applyAlignment="1">
      <alignment vertical="center"/>
    </xf>
    <xf numFmtId="0" fontId="18" fillId="0" borderId="14" xfId="8" applyFont="1" applyBorder="1" applyAlignment="1">
      <alignment vertical="center"/>
    </xf>
    <xf numFmtId="0" fontId="18" fillId="0" borderId="11" xfId="8" applyFont="1" applyBorder="1" applyAlignment="1">
      <alignment horizontal="right" vertical="center" wrapText="1"/>
    </xf>
    <xf numFmtId="164" fontId="22" fillId="0" borderId="0" xfId="24" applyNumberFormat="1" applyFont="1" applyAlignment="1">
      <alignment horizontal="right" vertical="top"/>
    </xf>
    <xf numFmtId="164" fontId="22" fillId="0" borderId="0" xfId="25" applyNumberFormat="1" applyFont="1" applyAlignment="1">
      <alignment horizontal="right" vertical="top"/>
    </xf>
    <xf numFmtId="166" fontId="22" fillId="0" borderId="12" xfId="26" applyNumberFormat="1" applyFont="1" applyBorder="1" applyAlignment="1">
      <alignment horizontal="right" vertical="top"/>
    </xf>
    <xf numFmtId="0" fontId="18" fillId="0" borderId="10" xfId="8" applyFont="1" applyBorder="1" applyAlignment="1">
      <alignment vertical="center"/>
    </xf>
    <xf numFmtId="164" fontId="22" fillId="0" borderId="0" xfId="27" applyNumberFormat="1" applyFont="1" applyAlignment="1">
      <alignment horizontal="right" vertical="top"/>
    </xf>
    <xf numFmtId="164" fontId="22" fillId="0" borderId="0" xfId="28" applyNumberFormat="1" applyFont="1" applyAlignment="1">
      <alignment horizontal="right" vertical="top"/>
    </xf>
    <xf numFmtId="166" fontId="22" fillId="0" borderId="12" xfId="29" applyNumberFormat="1" applyFont="1" applyBorder="1" applyAlignment="1">
      <alignment horizontal="right" vertical="top"/>
    </xf>
    <xf numFmtId="0" fontId="28" fillId="0" borderId="1" xfId="0" applyFont="1" applyBorder="1" applyAlignment="1">
      <alignment horizontal="justify" vertical="center"/>
    </xf>
    <xf numFmtId="0" fontId="9"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0" borderId="12" xfId="0" applyFont="1" applyBorder="1" applyAlignment="1">
      <alignment horizontal="center" wrapText="1"/>
    </xf>
    <xf numFmtId="0" fontId="9" fillId="0" borderId="13" xfId="0" applyFont="1" applyBorder="1" applyAlignment="1">
      <alignment wrapText="1"/>
    </xf>
    <xf numFmtId="0" fontId="9" fillId="0" borderId="14" xfId="0" applyFont="1" applyBorder="1" applyAlignment="1">
      <alignment horizontal="center" wrapText="1"/>
    </xf>
    <xf numFmtId="0" fontId="32" fillId="0" borderId="14" xfId="0" applyFont="1" applyBorder="1" applyAlignment="1">
      <alignment horizontal="center" wrapText="1"/>
    </xf>
    <xf numFmtId="0" fontId="9" fillId="0" borderId="14" xfId="0" applyFont="1" applyBorder="1"/>
    <xf numFmtId="0" fontId="9" fillId="0" borderId="11" xfId="0" applyFont="1" applyBorder="1"/>
    <xf numFmtId="0" fontId="10" fillId="0" borderId="10" xfId="0" applyFont="1" applyBorder="1" applyAlignment="1">
      <alignment vertical="center" wrapText="1"/>
    </xf>
    <xf numFmtId="165" fontId="10" fillId="0" borderId="12" xfId="0" applyNumberFormat="1" applyFont="1" applyBorder="1" applyAlignment="1">
      <alignment horizontal="right" vertical="center" wrapText="1"/>
    </xf>
    <xf numFmtId="0" fontId="9" fillId="0" borderId="10" xfId="0" applyFont="1" applyBorder="1" applyAlignment="1">
      <alignment vertical="center" wrapText="1"/>
    </xf>
    <xf numFmtId="0" fontId="9" fillId="0" borderId="12" xfId="0" applyFont="1" applyBorder="1"/>
    <xf numFmtId="0" fontId="10" fillId="0" borderId="10" xfId="0" applyFont="1" applyBorder="1" applyAlignment="1">
      <alignment vertical="center"/>
    </xf>
    <xf numFmtId="164" fontId="22" fillId="3" borderId="0" xfId="10" applyNumberFormat="1" applyFont="1" applyFill="1" applyAlignment="1">
      <alignment horizontal="right" vertical="top"/>
    </xf>
    <xf numFmtId="0" fontId="33" fillId="0" borderId="0" xfId="0" applyFont="1"/>
    <xf numFmtId="0" fontId="9" fillId="0" borderId="0" xfId="0" applyFont="1" applyAlignment="1">
      <alignment horizontal="center" wrapText="1"/>
    </xf>
    <xf numFmtId="165" fontId="10" fillId="0" borderId="0" xfId="0" applyNumberFormat="1" applyFont="1" applyAlignment="1">
      <alignment horizontal="right" vertical="center" wrapText="1"/>
    </xf>
    <xf numFmtId="0" fontId="9" fillId="0" borderId="0" xfId="0" applyFont="1" applyAlignment="1">
      <alignment horizontal="right" vertical="center" wrapText="1"/>
    </xf>
    <xf numFmtId="0" fontId="32" fillId="0" borderId="0" xfId="0" applyFont="1" applyAlignment="1">
      <alignment horizontal="right" vertical="center" wrapText="1"/>
    </xf>
    <xf numFmtId="0" fontId="9" fillId="0" borderId="0" xfId="0" applyFont="1"/>
    <xf numFmtId="0" fontId="9" fillId="0" borderId="7" xfId="0" applyFont="1" applyBorder="1" applyAlignment="1">
      <alignment vertical="center" wrapText="1"/>
    </xf>
    <xf numFmtId="0" fontId="9" fillId="0" borderId="8" xfId="0" applyFont="1" applyBorder="1" applyAlignment="1">
      <alignment horizontal="right" vertical="center" wrapText="1"/>
    </xf>
    <xf numFmtId="0" fontId="34" fillId="2" borderId="1" xfId="0" applyFont="1" applyFill="1" applyBorder="1" applyAlignment="1">
      <alignment horizontal="center" vertical="center" wrapText="1"/>
    </xf>
    <xf numFmtId="3" fontId="35" fillId="0" borderId="1" xfId="0" applyNumberFormat="1" applyFont="1" applyBorder="1" applyAlignment="1">
      <alignment horizontal="right" vertical="center" wrapText="1"/>
    </xf>
    <xf numFmtId="0" fontId="34" fillId="0" borderId="1" xfId="0" applyFont="1" applyBorder="1" applyAlignment="1">
      <alignment horizontal="center" vertical="center" wrapText="1"/>
    </xf>
    <xf numFmtId="3" fontId="34" fillId="0" borderId="1" xfId="0" applyNumberFormat="1" applyFont="1" applyBorder="1" applyAlignment="1">
      <alignment horizontal="right" vertical="center" wrapText="1"/>
    </xf>
    <xf numFmtId="0" fontId="40" fillId="9" borderId="1" xfId="0" applyFont="1" applyFill="1" applyBorder="1"/>
    <xf numFmtId="0" fontId="39" fillId="9" borderId="1" xfId="0" applyFont="1" applyFill="1" applyBorder="1" applyAlignment="1">
      <alignment horizontal="center" vertical="center" wrapText="1"/>
    </xf>
    <xf numFmtId="0" fontId="39" fillId="0" borderId="1" xfId="0" applyFont="1" applyBorder="1"/>
    <xf numFmtId="165" fontId="40" fillId="0" borderId="1" xfId="0" applyNumberFormat="1" applyFont="1" applyBorder="1" applyAlignment="1">
      <alignment horizontal="center"/>
    </xf>
    <xf numFmtId="165" fontId="40" fillId="0" borderId="1" xfId="0" applyNumberFormat="1" applyFont="1" applyBorder="1" applyAlignment="1">
      <alignment horizontal="center" wrapText="1"/>
    </xf>
    <xf numFmtId="3" fontId="40" fillId="0" borderId="1" xfId="0" applyNumberFormat="1" applyFont="1" applyBorder="1"/>
    <xf numFmtId="165" fontId="39" fillId="0" borderId="1" xfId="0" applyNumberFormat="1" applyFont="1" applyBorder="1" applyAlignment="1">
      <alignment horizontal="center"/>
    </xf>
    <xf numFmtId="165" fontId="39" fillId="0" borderId="1" xfId="0" applyNumberFormat="1" applyFont="1" applyBorder="1" applyAlignment="1">
      <alignment horizontal="center" wrapText="1"/>
    </xf>
    <xf numFmtId="3" fontId="39" fillId="0" borderId="1" xfId="0" applyNumberFormat="1" applyFont="1" applyBorder="1"/>
    <xf numFmtId="0" fontId="40" fillId="0" borderId="0" xfId="0" applyFont="1"/>
    <xf numFmtId="0" fontId="40" fillId="0" borderId="0" xfId="0" applyFont="1" applyAlignment="1">
      <alignment wrapText="1"/>
    </xf>
    <xf numFmtId="0" fontId="37" fillId="0" borderId="0" xfId="0" applyFont="1" applyAlignment="1">
      <alignment vertical="center"/>
    </xf>
    <xf numFmtId="0" fontId="35" fillId="0" borderId="0" xfId="0" applyFont="1" applyAlignment="1">
      <alignment horizontal="left" vertical="center"/>
    </xf>
    <xf numFmtId="0" fontId="38" fillId="0" borderId="0" xfId="0" applyFont="1" applyAlignment="1">
      <alignment horizontal="left" vertical="center"/>
    </xf>
    <xf numFmtId="0" fontId="35" fillId="0" borderId="0" xfId="0" applyFont="1" applyAlignment="1">
      <alignment horizontal="left" vertical="center" wrapText="1"/>
    </xf>
    <xf numFmtId="0" fontId="31" fillId="0" borderId="0" xfId="37" applyFont="1" applyAlignment="1" applyProtection="1">
      <alignment horizontal="left"/>
    </xf>
    <xf numFmtId="0" fontId="9" fillId="6" borderId="1" xfId="0" applyFont="1" applyFill="1" applyBorder="1" applyAlignment="1">
      <alignment horizontal="center" vertical="center" wrapText="1"/>
    </xf>
    <xf numFmtId="0" fontId="14" fillId="2" borderId="1" xfId="0" applyFont="1" applyFill="1" applyBorder="1" applyAlignment="1">
      <alignment horizontal="center" wrapText="1"/>
    </xf>
    <xf numFmtId="0" fontId="6" fillId="0" borderId="0" xfId="0" applyFont="1" applyAlignment="1">
      <alignment horizontal="center"/>
    </xf>
    <xf numFmtId="0" fontId="30" fillId="0" borderId="1" xfId="0" applyFont="1" applyBorder="1" applyAlignment="1">
      <alignment horizontal="left" vertical="center" wrapText="1"/>
    </xf>
    <xf numFmtId="0" fontId="10" fillId="5" borderId="1"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wrapText="1"/>
    </xf>
    <xf numFmtId="0" fontId="9" fillId="0" borderId="10" xfId="0" applyFont="1" applyBorder="1" applyAlignment="1">
      <alignment wrapText="1"/>
    </xf>
    <xf numFmtId="0" fontId="9" fillId="0" borderId="14" xfId="0" applyFont="1" applyBorder="1" applyAlignment="1">
      <alignment horizontal="center" wrapText="1"/>
    </xf>
    <xf numFmtId="0" fontId="9" fillId="0" borderId="0" xfId="0" applyFont="1" applyAlignment="1">
      <alignment horizontal="center" wrapText="1"/>
    </xf>
    <xf numFmtId="0" fontId="10" fillId="0" borderId="6" xfId="0" applyFont="1" applyBorder="1" applyAlignment="1">
      <alignment horizontal="center" wrapText="1"/>
    </xf>
    <xf numFmtId="0" fontId="10" fillId="0" borderId="14" xfId="0" applyFont="1" applyBorder="1" applyAlignment="1">
      <alignment horizontal="center" wrapText="1"/>
    </xf>
    <xf numFmtId="0" fontId="10" fillId="0" borderId="0" xfId="0" applyFont="1" applyAlignment="1">
      <alignment horizontal="center" wrapText="1"/>
    </xf>
    <xf numFmtId="0" fontId="10" fillId="0" borderId="5" xfId="0" applyFont="1" applyBorder="1" applyAlignment="1">
      <alignment horizontal="center" wrapText="1"/>
    </xf>
    <xf numFmtId="0" fontId="39" fillId="9" borderId="1" xfId="0" applyFont="1" applyFill="1" applyBorder="1" applyAlignment="1">
      <alignment horizontal="center"/>
    </xf>
    <xf numFmtId="0" fontId="15" fillId="2" borderId="4" xfId="0" applyFont="1" applyFill="1" applyBorder="1" applyAlignment="1">
      <alignment horizontal="center" wrapText="1"/>
    </xf>
    <xf numFmtId="0" fontId="15" fillId="2" borderId="6" xfId="0" applyFont="1" applyFill="1" applyBorder="1" applyAlignment="1">
      <alignment horizontal="center" wrapText="1"/>
    </xf>
    <xf numFmtId="0" fontId="15" fillId="2" borderId="5" xfId="0" applyFont="1" applyFill="1" applyBorder="1" applyAlignment="1">
      <alignment horizontal="center" wrapText="1"/>
    </xf>
    <xf numFmtId="0" fontId="12" fillId="2" borderId="1" xfId="0" applyFont="1" applyFill="1" applyBorder="1" applyAlignment="1">
      <alignment horizontal="center" wrapText="1"/>
    </xf>
    <xf numFmtId="0" fontId="13" fillId="0" borderId="0" xfId="0" applyFont="1" applyAlignment="1">
      <alignment horizontal="center"/>
    </xf>
    <xf numFmtId="0" fontId="15" fillId="2" borderId="4"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5" xfId="0" applyFont="1" applyFill="1" applyBorder="1" applyAlignment="1">
      <alignment horizontal="center" vertical="top" wrapText="1"/>
    </xf>
    <xf numFmtId="0" fontId="29" fillId="9" borderId="8" xfId="0" applyFont="1" applyFill="1" applyBorder="1" applyAlignment="1">
      <alignment horizontal="left"/>
    </xf>
    <xf numFmtId="0" fontId="30" fillId="0" borderId="1" xfId="0" applyFont="1" applyBorder="1" applyAlignment="1">
      <alignment horizontal="left" vertical="center"/>
    </xf>
    <xf numFmtId="0" fontId="27" fillId="9" borderId="0" xfId="0" applyFont="1" applyFill="1" applyAlignment="1">
      <alignment horizontal="center"/>
    </xf>
    <xf numFmtId="0" fontId="18" fillId="0" borderId="0" xfId="8" applyFont="1" applyAlignment="1">
      <alignment horizontal="center" wrapText="1"/>
    </xf>
    <xf numFmtId="0" fontId="17" fillId="0" borderId="0" xfId="8" applyAlignment="1">
      <alignment wrapText="1"/>
    </xf>
    <xf numFmtId="0" fontId="17" fillId="0" borderId="8" xfId="8" applyBorder="1" applyAlignment="1">
      <alignment wrapText="1"/>
    </xf>
    <xf numFmtId="0" fontId="18" fillId="0" borderId="8" xfId="8" applyFont="1" applyBorder="1" applyAlignment="1">
      <alignment horizontal="center" wrapText="1"/>
    </xf>
    <xf numFmtId="0" fontId="34" fillId="2" borderId="1" xfId="0" applyFont="1" applyFill="1" applyBorder="1" applyAlignment="1">
      <alignment horizontal="center" vertical="center" wrapText="1"/>
    </xf>
    <xf numFmtId="0" fontId="18" fillId="0" borderId="11" xfId="8" applyFont="1" applyBorder="1" applyAlignment="1">
      <alignment horizontal="center" wrapText="1"/>
    </xf>
    <xf numFmtId="0" fontId="18" fillId="0" borderId="12" xfId="8" applyFont="1" applyBorder="1" applyAlignment="1">
      <alignment horizontal="center" wrapText="1"/>
    </xf>
    <xf numFmtId="0" fontId="18" fillId="0" borderId="9" xfId="8" applyFont="1" applyBorder="1" applyAlignment="1">
      <alignment horizontal="center" wrapText="1"/>
    </xf>
    <xf numFmtId="0" fontId="19" fillId="0" borderId="0" xfId="8" applyFont="1" applyAlignment="1">
      <alignment horizontal="center"/>
    </xf>
    <xf numFmtId="0" fontId="19" fillId="0" borderId="6" xfId="8" applyFont="1" applyBorder="1" applyAlignment="1">
      <alignment horizontal="center"/>
    </xf>
    <xf numFmtId="0" fontId="18" fillId="0" borderId="10" xfId="8" applyFont="1" applyBorder="1" applyAlignment="1">
      <alignment horizontal="center"/>
    </xf>
    <xf numFmtId="0" fontId="18" fillId="0" borderId="7" xfId="8" applyFont="1" applyBorder="1" applyAlignment="1">
      <alignment horizontal="center"/>
    </xf>
    <xf numFmtId="0" fontId="41" fillId="13" borderId="1" xfId="0" applyFont="1" applyFill="1" applyBorder="1" applyAlignment="1">
      <alignment horizontal="center"/>
    </xf>
    <xf numFmtId="0" fontId="11" fillId="9" borderId="0" xfId="0" applyFont="1" applyFill="1" applyAlignment="1">
      <alignment horizontal="center"/>
    </xf>
    <xf numFmtId="0" fontId="19" fillId="0" borderId="4" xfId="8" applyFont="1" applyBorder="1" applyAlignment="1">
      <alignment horizontal="left" vertical="center" wrapText="1"/>
    </xf>
    <xf numFmtId="0" fontId="19" fillId="0" borderId="6" xfId="8" applyFont="1" applyBorder="1" applyAlignment="1">
      <alignment horizontal="left" vertical="center" wrapText="1"/>
    </xf>
    <xf numFmtId="0" fontId="25" fillId="0" borderId="6" xfId="8" applyFont="1" applyBorder="1" applyAlignment="1">
      <alignment horizontal="left" vertical="center" wrapText="1"/>
    </xf>
    <xf numFmtId="0" fontId="25" fillId="0" borderId="5" xfId="8" applyFont="1" applyBorder="1" applyAlignment="1">
      <alignment horizontal="left" vertical="center" wrapText="1"/>
    </xf>
    <xf numFmtId="0" fontId="23" fillId="0" borderId="10" xfId="8" applyFont="1" applyBorder="1" applyAlignment="1">
      <alignment horizontal="left" vertical="center" wrapText="1"/>
    </xf>
    <xf numFmtId="0" fontId="19" fillId="0" borderId="0" xfId="8" applyFont="1" applyAlignment="1">
      <alignment horizontal="left" vertical="center"/>
    </xf>
    <xf numFmtId="0" fontId="19" fillId="0" borderId="12" xfId="8" applyFont="1" applyBorder="1" applyAlignment="1">
      <alignment horizontal="left" vertical="center"/>
    </xf>
    <xf numFmtId="0" fontId="19" fillId="0" borderId="7" xfId="8" applyFont="1" applyBorder="1" applyAlignment="1">
      <alignment horizontal="left" vertical="center" wrapText="1"/>
    </xf>
    <xf numFmtId="0" fontId="19" fillId="0" borderId="8" xfId="8" applyFont="1" applyBorder="1" applyAlignment="1">
      <alignment horizontal="left" vertical="center"/>
    </xf>
    <xf numFmtId="0" fontId="19" fillId="0" borderId="9" xfId="8" applyFont="1" applyBorder="1" applyAlignment="1">
      <alignment horizontal="left" vertical="center"/>
    </xf>
    <xf numFmtId="0" fontId="24" fillId="4" borderId="4" xfId="8" applyFont="1" applyFill="1" applyBorder="1" applyAlignment="1">
      <alignment horizontal="left" vertical="center" wrapText="1"/>
    </xf>
    <xf numFmtId="0" fontId="24" fillId="4" borderId="6" xfId="8" applyFont="1" applyFill="1" applyBorder="1" applyAlignment="1">
      <alignment horizontal="left" vertical="center" wrapText="1"/>
    </xf>
    <xf numFmtId="0" fontId="24" fillId="4" borderId="5" xfId="8" applyFont="1" applyFill="1" applyBorder="1" applyAlignment="1">
      <alignment horizontal="left" vertical="center" wrapText="1"/>
    </xf>
    <xf numFmtId="0" fontId="21" fillId="5" borderId="7" xfId="8" applyFont="1" applyFill="1" applyBorder="1" applyAlignment="1">
      <alignment horizontal="left" vertical="center"/>
    </xf>
    <xf numFmtId="0" fontId="21" fillId="5" borderId="8" xfId="8" applyFont="1" applyFill="1" applyBorder="1" applyAlignment="1">
      <alignment horizontal="left" vertical="center"/>
    </xf>
    <xf numFmtId="0" fontId="18" fillId="0" borderId="4" xfId="8" applyFont="1" applyBorder="1" applyAlignment="1">
      <alignment vertical="center" wrapText="1"/>
    </xf>
    <xf numFmtId="0" fontId="18" fillId="0" borderId="6" xfId="8" applyFont="1" applyBorder="1" applyAlignment="1">
      <alignment vertical="center" wrapText="1"/>
    </xf>
    <xf numFmtId="0" fontId="19" fillId="0" borderId="4" xfId="8" applyFont="1" applyBorder="1" applyAlignment="1">
      <alignment horizontal="center" vertical="center"/>
    </xf>
    <xf numFmtId="0" fontId="19" fillId="0" borderId="6" xfId="8" applyFont="1" applyBorder="1" applyAlignment="1">
      <alignment horizontal="center" vertical="center"/>
    </xf>
    <xf numFmtId="0" fontId="19" fillId="0" borderId="5" xfId="8" applyFont="1" applyBorder="1" applyAlignment="1">
      <alignment horizontal="center" vertical="center"/>
    </xf>
    <xf numFmtId="0" fontId="24" fillId="4" borderId="10" xfId="8" applyFont="1" applyFill="1" applyBorder="1" applyAlignment="1">
      <alignment horizontal="left" vertical="center" wrapText="1"/>
    </xf>
    <xf numFmtId="0" fontId="24" fillId="4" borderId="0" xfId="8" applyFont="1" applyFill="1" applyAlignment="1">
      <alignment horizontal="left" vertical="center" wrapText="1"/>
    </xf>
    <xf numFmtId="0" fontId="21" fillId="5" borderId="4" xfId="8" applyFont="1" applyFill="1" applyBorder="1" applyAlignment="1">
      <alignment horizontal="left" vertical="center"/>
    </xf>
    <xf numFmtId="0" fontId="21" fillId="5" borderId="6" xfId="8" applyFont="1" applyFill="1" applyBorder="1" applyAlignment="1">
      <alignment horizontal="left" vertical="center"/>
    </xf>
    <xf numFmtId="0" fontId="21" fillId="5" borderId="5" xfId="8" applyFont="1" applyFill="1" applyBorder="1" applyAlignment="1">
      <alignment horizontal="left" vertical="center"/>
    </xf>
    <xf numFmtId="0" fontId="19" fillId="0" borderId="8" xfId="8" applyFont="1" applyBorder="1" applyAlignment="1">
      <alignment horizontal="center"/>
    </xf>
    <xf numFmtId="0" fontId="42" fillId="9" borderId="1" xfId="0" applyFont="1" applyFill="1" applyBorder="1" applyAlignment="1">
      <alignment horizontal="left"/>
    </xf>
    <xf numFmtId="0" fontId="28" fillId="0" borderId="1" xfId="0" applyFont="1" applyBorder="1" applyAlignment="1">
      <alignment horizontal="left" vertical="center" wrapText="1"/>
    </xf>
    <xf numFmtId="0" fontId="10" fillId="9" borderId="2" xfId="0" applyFont="1" applyFill="1" applyBorder="1" applyAlignment="1">
      <alignment horizontal="center"/>
    </xf>
    <xf numFmtId="164" fontId="9" fillId="0" borderId="0" xfId="33" applyNumberFormat="1" applyFont="1" applyAlignment="1">
      <alignment horizontal="right" vertical="top"/>
    </xf>
    <xf numFmtId="164" fontId="9" fillId="0" borderId="0" xfId="34" applyNumberFormat="1" applyFont="1" applyAlignment="1">
      <alignment horizontal="right" vertical="top"/>
    </xf>
    <xf numFmtId="164" fontId="9" fillId="0" borderId="0" xfId="35" applyNumberFormat="1" applyFont="1" applyAlignment="1">
      <alignment horizontal="right" vertical="top"/>
    </xf>
    <xf numFmtId="164" fontId="9" fillId="0" borderId="12" xfId="36" applyNumberFormat="1" applyFont="1" applyBorder="1" applyAlignment="1">
      <alignment horizontal="right" vertical="top"/>
    </xf>
    <xf numFmtId="164" fontId="9" fillId="0" borderId="8" xfId="33" applyNumberFormat="1" applyFont="1" applyBorder="1" applyAlignment="1">
      <alignment horizontal="right" vertical="top"/>
    </xf>
    <xf numFmtId="164" fontId="9" fillId="0" borderId="8" xfId="34" applyNumberFormat="1" applyFont="1" applyBorder="1" applyAlignment="1">
      <alignment horizontal="right" vertical="top"/>
    </xf>
    <xf numFmtId="164" fontId="9" fillId="0" borderId="8" xfId="35" applyNumberFormat="1" applyFont="1" applyBorder="1" applyAlignment="1">
      <alignment horizontal="right" vertical="top"/>
    </xf>
    <xf numFmtId="164" fontId="9" fillId="0" borderId="9" xfId="36" applyNumberFormat="1" applyFont="1" applyBorder="1" applyAlignment="1">
      <alignment horizontal="right" vertical="top"/>
    </xf>
    <xf numFmtId="0" fontId="10" fillId="9" borderId="0" xfId="0" applyFont="1" applyFill="1" applyAlignment="1">
      <alignment horizontal="center"/>
    </xf>
    <xf numFmtId="0" fontId="10" fillId="0" borderId="0" xfId="0" applyFont="1" applyAlignment="1">
      <alignment horizontal="center"/>
    </xf>
    <xf numFmtId="0" fontId="10" fillId="2" borderId="4" xfId="0" applyFont="1" applyFill="1" applyBorder="1" applyAlignment="1">
      <alignment horizontal="center" wrapText="1"/>
    </xf>
    <xf numFmtId="0" fontId="10" fillId="2" borderId="1" xfId="0" applyFont="1" applyFill="1" applyBorder="1" applyAlignment="1">
      <alignment horizontal="center" wrapText="1"/>
    </xf>
    <xf numFmtId="0" fontId="10" fillId="0" borderId="0" xfId="0" applyFont="1" applyAlignment="1">
      <alignment horizontal="center"/>
    </xf>
    <xf numFmtId="0" fontId="10" fillId="2" borderId="1" xfId="0" applyFont="1" applyFill="1" applyBorder="1" applyAlignment="1">
      <alignment horizontal="center" wrapText="1"/>
    </xf>
    <xf numFmtId="0" fontId="10" fillId="3" borderId="0" xfId="0" applyFont="1" applyFill="1" applyAlignment="1">
      <alignment horizontal="center" wrapText="1"/>
    </xf>
    <xf numFmtId="0" fontId="9" fillId="0" borderId="4" xfId="0" applyFont="1" applyBorder="1" applyAlignment="1">
      <alignment horizontal="center" wrapText="1"/>
    </xf>
    <xf numFmtId="3" fontId="9" fillId="0" borderId="1" xfId="0" applyNumberFormat="1" applyFont="1" applyBorder="1" applyAlignment="1">
      <alignment horizontal="right" wrapText="1"/>
    </xf>
    <xf numFmtId="0" fontId="9" fillId="0" borderId="1" xfId="0" applyFont="1" applyBorder="1" applyAlignment="1">
      <alignment horizontal="right" wrapText="1"/>
    </xf>
    <xf numFmtId="3" fontId="9" fillId="0" borderId="1" xfId="0" applyNumberFormat="1" applyFont="1" applyBorder="1" applyAlignment="1">
      <alignment horizontal="right"/>
    </xf>
    <xf numFmtId="0" fontId="9" fillId="0" borderId="1" xfId="0" applyFont="1" applyBorder="1" applyAlignment="1">
      <alignment horizontal="right"/>
    </xf>
    <xf numFmtId="0" fontId="9" fillId="3" borderId="0" xfId="0" applyFont="1" applyFill="1"/>
    <xf numFmtId="0" fontId="9" fillId="0" borderId="1" xfId="0" applyFont="1" applyBorder="1" applyAlignment="1">
      <alignment horizontal="center" wrapText="1"/>
    </xf>
    <xf numFmtId="0" fontId="9" fillId="3" borderId="1" xfId="0" applyFont="1" applyFill="1" applyBorder="1" applyAlignment="1">
      <alignment horizontal="right"/>
    </xf>
    <xf numFmtId="0" fontId="10" fillId="11" borderId="4" xfId="0" applyFont="1" applyFill="1" applyBorder="1" applyAlignment="1">
      <alignment horizontal="center" wrapText="1"/>
    </xf>
    <xf numFmtId="3" fontId="9" fillId="11" borderId="1" xfId="0" applyNumberFormat="1" applyFont="1" applyFill="1" applyBorder="1" applyAlignment="1">
      <alignment horizontal="right" wrapText="1"/>
    </xf>
    <xf numFmtId="3" fontId="9" fillId="3" borderId="0" xfId="0" applyNumberFormat="1" applyFont="1" applyFill="1" applyAlignment="1">
      <alignment horizontal="right" wrapText="1"/>
    </xf>
    <xf numFmtId="3" fontId="10" fillId="11" borderId="1" xfId="0" applyNumberFormat="1" applyFont="1" applyFill="1" applyBorder="1" applyAlignment="1">
      <alignment horizontal="right" wrapText="1"/>
    </xf>
    <xf numFmtId="0" fontId="10" fillId="11" borderId="1" xfId="0" applyFont="1" applyFill="1" applyBorder="1" applyAlignment="1">
      <alignment horizontal="right" wrapText="1"/>
    </xf>
    <xf numFmtId="3" fontId="10" fillId="11" borderId="1" xfId="0" applyNumberFormat="1" applyFont="1" applyFill="1" applyBorder="1" applyAlignment="1">
      <alignment horizontal="right"/>
    </xf>
    <xf numFmtId="3" fontId="10" fillId="0" borderId="1" xfId="0" applyNumberFormat="1" applyFont="1" applyBorder="1" applyAlignment="1">
      <alignment horizontal="right" wrapText="1"/>
    </xf>
    <xf numFmtId="0" fontId="10" fillId="0" borderId="1" xfId="0" applyFont="1" applyBorder="1" applyAlignment="1">
      <alignment horizontal="right" wrapText="1"/>
    </xf>
    <xf numFmtId="3" fontId="10" fillId="0" borderId="1" xfId="0" applyNumberFormat="1" applyFont="1" applyBorder="1" applyAlignment="1">
      <alignment horizontal="right"/>
    </xf>
    <xf numFmtId="0" fontId="9" fillId="11" borderId="1" xfId="0" applyFont="1" applyFill="1" applyBorder="1" applyAlignment="1">
      <alignment horizontal="center" wrapText="1"/>
    </xf>
    <xf numFmtId="3" fontId="10" fillId="3" borderId="0" xfId="0" applyNumberFormat="1" applyFont="1" applyFill="1" applyAlignment="1">
      <alignment horizontal="right" wrapText="1"/>
    </xf>
    <xf numFmtId="0" fontId="9" fillId="0" borderId="3" xfId="0" applyFont="1" applyBorder="1" applyAlignment="1">
      <alignment horizontal="center" wrapText="1"/>
    </xf>
    <xf numFmtId="3" fontId="10" fillId="0" borderId="7" xfId="0" applyNumberFormat="1" applyFont="1" applyBorder="1" applyAlignment="1">
      <alignment horizontal="right" wrapText="1"/>
    </xf>
    <xf numFmtId="3" fontId="10" fillId="0" borderId="8" xfId="0" applyNumberFormat="1" applyFont="1" applyBorder="1" applyAlignment="1">
      <alignment horizontal="right" wrapText="1"/>
    </xf>
    <xf numFmtId="0" fontId="10" fillId="0" borderId="8" xfId="0" applyFont="1" applyBorder="1" applyAlignment="1">
      <alignment horizontal="right" wrapText="1"/>
    </xf>
    <xf numFmtId="3" fontId="10" fillId="0" borderId="8" xfId="0" applyNumberFormat="1" applyFont="1" applyBorder="1" applyAlignment="1">
      <alignment horizontal="right"/>
    </xf>
    <xf numFmtId="3" fontId="10" fillId="0" borderId="9" xfId="0" applyNumberFormat="1" applyFont="1" applyBorder="1" applyAlignment="1">
      <alignment horizontal="right"/>
    </xf>
    <xf numFmtId="0" fontId="10" fillId="3" borderId="1" xfId="0" applyFont="1" applyFill="1" applyBorder="1" applyAlignment="1">
      <alignment horizontal="right"/>
    </xf>
    <xf numFmtId="0" fontId="32" fillId="0" borderId="0" xfId="0" applyFont="1"/>
    <xf numFmtId="0" fontId="32" fillId="0" borderId="0" xfId="0" applyFont="1" applyAlignment="1">
      <alignment horizontal="center"/>
    </xf>
    <xf numFmtId="0" fontId="9" fillId="11" borderId="1" xfId="0" applyFont="1" applyFill="1" applyBorder="1" applyAlignment="1">
      <alignment horizontal="right" wrapText="1"/>
    </xf>
    <xf numFmtId="0" fontId="9" fillId="11" borderId="1" xfId="0" applyFont="1" applyFill="1" applyBorder="1" applyAlignment="1">
      <alignment horizontal="right"/>
    </xf>
    <xf numFmtId="0" fontId="10" fillId="11" borderId="1" xfId="0" applyFont="1" applyFill="1" applyBorder="1" applyAlignment="1">
      <alignment horizontal="center" wrapText="1"/>
    </xf>
    <xf numFmtId="0" fontId="10" fillId="0" borderId="1" xfId="0" applyFont="1" applyBorder="1" applyAlignment="1">
      <alignment horizontal="center" wrapText="1"/>
    </xf>
    <xf numFmtId="0" fontId="10" fillId="0" borderId="0" xfId="0" applyFont="1"/>
    <xf numFmtId="0" fontId="43" fillId="2" borderId="2"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43" fillId="2" borderId="3"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10" fillId="2" borderId="2" xfId="0" applyFont="1" applyFill="1" applyBorder="1" applyAlignment="1">
      <alignment vertical="center" wrapText="1"/>
    </xf>
    <xf numFmtId="0" fontId="43" fillId="0" borderId="1" xfId="0" applyFont="1" applyBorder="1" applyAlignment="1">
      <alignment horizontal="center" vertical="center" wrapText="1"/>
    </xf>
    <xf numFmtId="3" fontId="9" fillId="0" borderId="2" xfId="0" applyNumberFormat="1" applyFont="1" applyBorder="1" applyAlignment="1">
      <alignment vertical="center" wrapText="1"/>
    </xf>
    <xf numFmtId="0" fontId="9" fillId="0" borderId="2" xfId="0" applyFont="1" applyBorder="1" applyAlignment="1">
      <alignment vertical="center" wrapText="1"/>
    </xf>
    <xf numFmtId="3" fontId="9" fillId="0" borderId="0" xfId="0" applyNumberFormat="1" applyFont="1" applyAlignment="1">
      <alignment horizontal="right" vertical="center" wrapText="1"/>
    </xf>
    <xf numFmtId="0" fontId="9" fillId="0" borderId="1" xfId="0" applyFont="1" applyBorder="1" applyAlignment="1">
      <alignment horizontal="right" vertical="center" wrapText="1"/>
    </xf>
    <xf numFmtId="0" fontId="10" fillId="0" borderId="1" xfId="0" applyFont="1" applyBorder="1" applyAlignment="1">
      <alignment horizontal="center" vertical="center" wrapText="1"/>
    </xf>
    <xf numFmtId="3" fontId="9" fillId="0" borderId="1" xfId="0" applyNumberFormat="1" applyFont="1" applyBorder="1" applyAlignment="1">
      <alignment horizontal="right" vertical="center" wrapText="1"/>
    </xf>
    <xf numFmtId="0" fontId="9" fillId="0" borderId="0" xfId="0" applyFont="1" applyAlignment="1">
      <alignment vertical="center" wrapText="1"/>
    </xf>
    <xf numFmtId="0" fontId="10" fillId="11" borderId="1" xfId="0" applyFont="1" applyFill="1" applyBorder="1" applyAlignment="1">
      <alignment horizontal="center" vertical="center" wrapText="1"/>
    </xf>
    <xf numFmtId="3" fontId="9" fillId="11" borderId="1" xfId="0" applyNumberFormat="1" applyFont="1" applyFill="1" applyBorder="1" applyAlignment="1">
      <alignment horizontal="right" vertical="center" wrapText="1"/>
    </xf>
    <xf numFmtId="3" fontId="9" fillId="0" borderId="0" xfId="0" applyNumberFormat="1" applyFont="1"/>
    <xf numFmtId="3" fontId="9" fillId="0" borderId="0" xfId="0" applyNumberFormat="1" applyFont="1" applyAlignment="1">
      <alignment vertical="center" wrapText="1"/>
    </xf>
    <xf numFmtId="0" fontId="9" fillId="0" borderId="3" xfId="0" applyFont="1" applyBorder="1" applyAlignment="1">
      <alignment vertical="center" wrapText="1"/>
    </xf>
    <xf numFmtId="3" fontId="10" fillId="0" borderId="1" xfId="0" applyNumberFormat="1" applyFont="1" applyBorder="1" applyAlignment="1">
      <alignment horizontal="right" vertical="center" wrapText="1"/>
    </xf>
    <xf numFmtId="0" fontId="10" fillId="0" borderId="1" xfId="0" applyFont="1" applyBorder="1" applyAlignment="1">
      <alignment horizontal="right" vertical="center" wrapText="1"/>
    </xf>
    <xf numFmtId="0" fontId="43" fillId="11" borderId="1" xfId="0" applyFont="1" applyFill="1" applyBorder="1" applyAlignment="1">
      <alignment horizontal="center" vertical="center" wrapText="1"/>
    </xf>
    <xf numFmtId="3" fontId="10" fillId="11" borderId="1" xfId="0" applyNumberFormat="1" applyFont="1" applyFill="1" applyBorder="1" applyAlignment="1">
      <alignment horizontal="right" vertical="center" wrapText="1"/>
    </xf>
    <xf numFmtId="0" fontId="43" fillId="0" borderId="0" xfId="0" applyFont="1" applyAlignment="1">
      <alignment horizontal="center" vertical="center" wrapText="1"/>
    </xf>
    <xf numFmtId="3" fontId="10" fillId="0" borderId="0" xfId="0" applyNumberFormat="1" applyFont="1" applyAlignment="1">
      <alignment horizontal="right" vertical="center" wrapText="1"/>
    </xf>
    <xf numFmtId="0" fontId="10" fillId="2" borderId="1" xfId="0" applyFont="1" applyFill="1" applyBorder="1" applyAlignment="1">
      <alignment horizontal="center" vertical="center" wrapText="1"/>
    </xf>
    <xf numFmtId="0" fontId="9" fillId="0" borderId="0" xfId="0" applyFont="1" applyAlignment="1">
      <alignment wrapText="1"/>
    </xf>
    <xf numFmtId="0" fontId="44" fillId="0" borderId="0" xfId="37" applyFont="1" applyAlignment="1" applyProtection="1"/>
    <xf numFmtId="0" fontId="10" fillId="13" borderId="1" xfId="0" applyFont="1" applyFill="1" applyBorder="1" applyAlignment="1">
      <alignment horizontal="center" wrapText="1"/>
    </xf>
    <xf numFmtId="0" fontId="9" fillId="0" borderId="1" xfId="0" applyFont="1" applyBorder="1" applyAlignment="1">
      <alignment horizontal="left" vertical="top" wrapText="1"/>
    </xf>
    <xf numFmtId="0" fontId="9" fillId="13" borderId="1" xfId="0" applyFont="1" applyFill="1" applyBorder="1"/>
    <xf numFmtId="0" fontId="10" fillId="13" borderId="1" xfId="0" applyFont="1" applyFill="1" applyBorder="1"/>
    <xf numFmtId="0" fontId="9" fillId="0" borderId="1" xfId="0" applyFont="1" applyBorder="1"/>
    <xf numFmtId="3" fontId="9" fillId="0" borderId="1" xfId="0" applyNumberFormat="1" applyFont="1" applyBorder="1"/>
    <xf numFmtId="0" fontId="10" fillId="0" borderId="1" xfId="0" applyFont="1" applyBorder="1"/>
    <xf numFmtId="3" fontId="10" fillId="0" borderId="1" xfId="0" applyNumberFormat="1" applyFont="1" applyBorder="1"/>
    <xf numFmtId="0" fontId="45" fillId="0" borderId="0" xfId="0" applyFont="1"/>
    <xf numFmtId="0" fontId="10" fillId="15" borderId="4" xfId="0" applyFont="1" applyFill="1" applyBorder="1" applyAlignment="1">
      <alignment horizontal="center"/>
    </xf>
    <xf numFmtId="0" fontId="10" fillId="15" borderId="6" xfId="0" applyFont="1" applyFill="1" applyBorder="1" applyAlignment="1">
      <alignment horizontal="center"/>
    </xf>
    <xf numFmtId="0" fontId="10" fillId="15" borderId="5" xfId="0" applyFont="1" applyFill="1" applyBorder="1" applyAlignment="1">
      <alignment horizontal="center"/>
    </xf>
    <xf numFmtId="0" fontId="10" fillId="12" borderId="1" xfId="0" applyFont="1" applyFill="1" applyBorder="1" applyAlignment="1">
      <alignment horizontal="center"/>
    </xf>
    <xf numFmtId="0" fontId="9" fillId="0" borderId="1" xfId="0" applyFont="1" applyBorder="1" applyAlignment="1">
      <alignment horizontal="center" wrapText="1"/>
    </xf>
    <xf numFmtId="3" fontId="9" fillId="0" borderId="1" xfId="0" applyNumberFormat="1" applyFont="1" applyBorder="1" applyAlignment="1">
      <alignment horizontal="center" wrapText="1"/>
    </xf>
    <xf numFmtId="3" fontId="9" fillId="0" borderId="4" xfId="0" applyNumberFormat="1" applyFont="1" applyBorder="1" applyAlignment="1">
      <alignment horizontal="center" wrapText="1"/>
    </xf>
    <xf numFmtId="3" fontId="9" fillId="0" borderId="1" xfId="0" applyNumberFormat="1" applyFont="1" applyBorder="1" applyAlignment="1">
      <alignment horizontal="center" vertical="center" wrapText="1"/>
    </xf>
    <xf numFmtId="0" fontId="32" fillId="0" borderId="1" xfId="0" applyFont="1" applyBorder="1" applyAlignment="1">
      <alignment horizontal="center" wrapText="1"/>
    </xf>
    <xf numFmtId="0" fontId="9" fillId="0" borderId="0" xfId="0" applyFont="1" applyAlignment="1">
      <alignment horizontal="left" vertical="center"/>
    </xf>
    <xf numFmtId="0" fontId="32" fillId="0" borderId="0" xfId="0" applyFont="1" applyAlignment="1">
      <alignment horizontal="left" vertical="center"/>
    </xf>
    <xf numFmtId="0" fontId="46" fillId="0" borderId="0" xfId="0" applyFont="1"/>
    <xf numFmtId="0" fontId="9" fillId="0" borderId="0" xfId="0" applyFont="1" applyAlignment="1">
      <alignment horizontal="left" vertical="center" wrapText="1"/>
    </xf>
    <xf numFmtId="0" fontId="44" fillId="0" borderId="0" xfId="37" applyFont="1" applyAlignment="1" applyProtection="1">
      <alignment horizontal="left"/>
    </xf>
    <xf numFmtId="0" fontId="10" fillId="15" borderId="1" xfId="0" applyFont="1" applyFill="1" applyBorder="1" applyAlignment="1">
      <alignment horizontal="center"/>
    </xf>
    <xf numFmtId="0" fontId="10" fillId="2" borderId="1" xfId="0" applyFont="1" applyFill="1" applyBorder="1" applyAlignment="1">
      <alignment horizontal="center"/>
    </xf>
    <xf numFmtId="0" fontId="9" fillId="0" borderId="1" xfId="0" applyFont="1" applyBorder="1" applyAlignment="1">
      <alignment horizontal="left"/>
    </xf>
    <xf numFmtId="0" fontId="45" fillId="0" borderId="1" xfId="0" applyFont="1" applyBorder="1"/>
    <xf numFmtId="3" fontId="9" fillId="0" borderId="1" xfId="0" applyNumberFormat="1" applyFont="1" applyBorder="1" applyAlignment="1">
      <alignment wrapText="1"/>
    </xf>
    <xf numFmtId="0" fontId="47" fillId="0" borderId="14" xfId="0" applyFont="1" applyBorder="1" applyAlignment="1">
      <alignment horizontal="left"/>
    </xf>
    <xf numFmtId="0" fontId="47" fillId="0" borderId="0" xfId="0" applyFont="1" applyAlignment="1">
      <alignment horizontal="left"/>
    </xf>
    <xf numFmtId="0" fontId="46" fillId="0" borderId="0" xfId="0" applyFont="1" applyAlignment="1">
      <alignment horizontal="center"/>
    </xf>
    <xf numFmtId="0" fontId="10" fillId="15" borderId="4" xfId="0" applyFont="1" applyFill="1" applyBorder="1" applyAlignment="1">
      <alignment horizontal="center" vertical="center"/>
    </xf>
    <xf numFmtId="0" fontId="10" fillId="15" borderId="6" xfId="0" applyFont="1" applyFill="1" applyBorder="1" applyAlignment="1">
      <alignment horizontal="center" vertical="center"/>
    </xf>
    <xf numFmtId="0" fontId="10" fillId="15" borderId="5" xfId="0" applyFont="1" applyFill="1" applyBorder="1" applyAlignment="1">
      <alignment horizontal="center" vertical="center"/>
    </xf>
    <xf numFmtId="0" fontId="10" fillId="2" borderId="1" xfId="0" applyFont="1" applyFill="1" applyBorder="1" applyAlignment="1">
      <alignment vertical="center" wrapText="1"/>
    </xf>
    <xf numFmtId="0" fontId="9" fillId="0" borderId="1" xfId="0" applyFont="1" applyBorder="1" applyAlignment="1">
      <alignment vertical="center" wrapText="1"/>
    </xf>
    <xf numFmtId="0" fontId="48" fillId="0" borderId="0" xfId="0" applyFont="1" applyAlignment="1">
      <alignment wrapText="1"/>
    </xf>
    <xf numFmtId="0" fontId="48" fillId="0" borderId="0" xfId="0" applyFont="1"/>
    <xf numFmtId="0" fontId="49" fillId="9" borderId="10" xfId="0" applyFont="1" applyFill="1" applyBorder="1" applyAlignment="1">
      <alignment horizontal="center" vertical="center" wrapText="1"/>
    </xf>
    <xf numFmtId="0" fontId="49" fillId="9" borderId="0" xfId="0" applyFont="1" applyFill="1" applyAlignment="1">
      <alignment horizontal="center" vertical="center" wrapText="1"/>
    </xf>
    <xf numFmtId="0" fontId="45" fillId="0" borderId="0" xfId="0" applyFont="1" applyAlignment="1">
      <alignment horizontal="center" vertical="center"/>
    </xf>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 xfId="0" applyFont="1" applyFill="1" applyBorder="1" applyAlignment="1">
      <alignment horizontal="center" vertical="center"/>
    </xf>
    <xf numFmtId="0" fontId="9" fillId="6" borderId="2" xfId="0" applyFont="1" applyFill="1" applyBorder="1" applyAlignment="1">
      <alignment horizontal="center" vertical="center" wrapText="1"/>
    </xf>
    <xf numFmtId="0" fontId="9" fillId="6" borderId="2" xfId="0" applyFont="1" applyFill="1" applyBorder="1" applyAlignment="1">
      <alignment horizontal="center" vertical="center"/>
    </xf>
    <xf numFmtId="0" fontId="9" fillId="10" borderId="1" xfId="0" applyFont="1" applyFill="1" applyBorder="1" applyAlignment="1">
      <alignment horizontal="center" vertical="center" wrapText="1"/>
    </xf>
    <xf numFmtId="0" fontId="9" fillId="10" borderId="2" xfId="0" applyFont="1" applyFill="1" applyBorder="1" applyAlignment="1">
      <alignment horizontal="center" vertical="center"/>
    </xf>
    <xf numFmtId="0" fontId="10" fillId="6" borderId="3" xfId="0" applyFont="1" applyFill="1" applyBorder="1" applyAlignment="1">
      <alignment horizontal="center" vertical="center" wrapText="1"/>
    </xf>
    <xf numFmtId="0" fontId="10" fillId="6" borderId="3"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7" borderId="5"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3" xfId="0" applyFont="1" applyFill="1" applyBorder="1" applyAlignment="1">
      <alignment horizontal="center" vertical="center"/>
    </xf>
    <xf numFmtId="0" fontId="9" fillId="6" borderId="3" xfId="0" applyFont="1" applyFill="1" applyBorder="1" applyAlignment="1">
      <alignment horizontal="center" vertical="center" wrapText="1"/>
    </xf>
    <xf numFmtId="0" fontId="9" fillId="6" borderId="3" xfId="0" applyFont="1" applyFill="1" applyBorder="1" applyAlignment="1">
      <alignment horizontal="center" vertical="center"/>
    </xf>
    <xf numFmtId="0" fontId="9" fillId="10" borderId="3"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wrapText="1"/>
    </xf>
    <xf numFmtId="0" fontId="44" fillId="0" borderId="1" xfId="37" applyFont="1" applyBorder="1" applyAlignment="1" applyProtection="1">
      <alignment horizontal="center" vertical="center" wrapText="1"/>
    </xf>
    <xf numFmtId="0" fontId="10" fillId="10" borderId="1" xfId="0" applyFont="1" applyFill="1" applyBorder="1" applyAlignment="1">
      <alignment horizontal="center" vertical="center"/>
    </xf>
    <xf numFmtId="0" fontId="9" fillId="0" borderId="5" xfId="0" applyFont="1" applyBorder="1" applyAlignment="1">
      <alignment horizontal="center" vertical="center"/>
    </xf>
    <xf numFmtId="0" fontId="50" fillId="0" borderId="1" xfId="37" applyFont="1" applyBorder="1" applyAlignment="1" applyProtection="1">
      <alignment horizontal="center" vertical="top" wrapText="1"/>
    </xf>
    <xf numFmtId="0" fontId="9" fillId="3" borderId="1" xfId="0" applyFont="1" applyFill="1" applyBorder="1" applyAlignment="1">
      <alignment horizontal="center" vertical="center"/>
    </xf>
    <xf numFmtId="0" fontId="9" fillId="14" borderId="1" xfId="0" applyFont="1" applyFill="1" applyBorder="1" applyAlignment="1">
      <alignment horizontal="center" vertical="center" wrapText="1"/>
    </xf>
    <xf numFmtId="0" fontId="51" fillId="0" borderId="1" xfId="37" applyFont="1" applyBorder="1" applyAlignment="1" applyProtection="1">
      <alignment horizontal="center" vertical="center" wrapText="1"/>
    </xf>
    <xf numFmtId="0" fontId="9" fillId="14" borderId="1" xfId="0" applyFont="1" applyFill="1" applyBorder="1" applyAlignment="1">
      <alignment horizontal="center" vertical="center"/>
    </xf>
    <xf numFmtId="0" fontId="28" fillId="0" borderId="1" xfId="0" applyFont="1" applyBorder="1" applyAlignment="1">
      <alignment horizontal="left" wrapText="1"/>
    </xf>
    <xf numFmtId="0" fontId="10" fillId="0" borderId="1" xfId="0" applyFont="1" applyBorder="1" applyAlignment="1">
      <alignment horizontal="center" vertical="center" wrapText="1"/>
    </xf>
    <xf numFmtId="0" fontId="10" fillId="12" borderId="1" xfId="0" applyFont="1" applyFill="1" applyBorder="1" applyAlignment="1">
      <alignment horizontal="center" wrapText="1"/>
    </xf>
    <xf numFmtId="3" fontId="9" fillId="0" borderId="1" xfId="0" applyNumberFormat="1" applyFont="1" applyBorder="1" applyAlignment="1">
      <alignment horizontal="center"/>
    </xf>
    <xf numFmtId="0" fontId="9" fillId="3" borderId="1" xfId="0" applyFont="1" applyFill="1" applyBorder="1" applyAlignment="1">
      <alignment horizontal="center" wrapText="1"/>
    </xf>
    <xf numFmtId="0" fontId="32"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right" vertical="center"/>
    </xf>
    <xf numFmtId="0" fontId="46" fillId="0" borderId="0" xfId="0" applyFont="1" applyAlignment="1">
      <alignment horizontal="center" vertical="center"/>
    </xf>
    <xf numFmtId="0" fontId="9" fillId="0" borderId="1" xfId="0" applyFont="1" applyBorder="1" applyAlignment="1">
      <alignment horizontal="center"/>
    </xf>
    <xf numFmtId="3" fontId="10" fillId="2" borderId="1" xfId="0" applyNumberFormat="1" applyFont="1" applyFill="1" applyBorder="1" applyAlignment="1">
      <alignment horizontal="center" wrapText="1"/>
    </xf>
    <xf numFmtId="3" fontId="10" fillId="2" borderId="1" xfId="0" applyNumberFormat="1" applyFont="1" applyFill="1" applyBorder="1" applyAlignment="1">
      <alignment horizontal="center"/>
    </xf>
    <xf numFmtId="0" fontId="10" fillId="3" borderId="1" xfId="0" applyFont="1" applyFill="1" applyBorder="1" applyAlignment="1">
      <alignment horizontal="center" wrapText="1"/>
    </xf>
    <xf numFmtId="3" fontId="10" fillId="0" borderId="1" xfId="0" applyNumberFormat="1" applyFont="1" applyBorder="1" applyAlignment="1">
      <alignment horizontal="center" wrapText="1"/>
    </xf>
    <xf numFmtId="3" fontId="10" fillId="0" borderId="1" xfId="0" applyNumberFormat="1" applyFont="1" applyBorder="1" applyAlignment="1">
      <alignment horizontal="center"/>
    </xf>
    <xf numFmtId="0" fontId="46" fillId="0" borderId="0" xfId="0" applyFont="1" applyAlignment="1"/>
    <xf numFmtId="0" fontId="45" fillId="0" borderId="1" xfId="0" applyFont="1" applyBorder="1" applyAlignment="1">
      <alignment horizontal="center" vertical="center"/>
    </xf>
    <xf numFmtId="0" fontId="42" fillId="0" borderId="1" xfId="0" applyFont="1" applyBorder="1" applyAlignment="1">
      <alignment horizontal="center" vertical="center"/>
    </xf>
    <xf numFmtId="165" fontId="28" fillId="0" borderId="1" xfId="0" applyNumberFormat="1" applyFont="1" applyBorder="1" applyAlignment="1">
      <alignment horizontal="right" vertical="center"/>
    </xf>
    <xf numFmtId="0" fontId="10" fillId="0" borderId="1" xfId="0" applyFont="1" applyBorder="1" applyAlignment="1">
      <alignment horizontal="right" vertical="center"/>
    </xf>
    <xf numFmtId="0" fontId="10" fillId="0" borderId="0" xfId="0" applyFont="1" applyAlignment="1">
      <alignment horizontal="center" vertical="center" wrapText="1"/>
    </xf>
    <xf numFmtId="0" fontId="42" fillId="9" borderId="1" xfId="0" applyFont="1" applyFill="1" applyBorder="1" applyAlignment="1">
      <alignment horizontal="left" vertical="center" wrapText="1"/>
    </xf>
    <xf numFmtId="0" fontId="52" fillId="0" borderId="0" xfId="0" applyFont="1"/>
    <xf numFmtId="0" fontId="53" fillId="0" borderId="1" xfId="0" applyFont="1" applyBorder="1" applyAlignment="1">
      <alignment wrapText="1"/>
    </xf>
    <xf numFmtId="0" fontId="54" fillId="0" borderId="1" xfId="0" applyFont="1" applyBorder="1" applyAlignment="1">
      <alignment wrapText="1"/>
    </xf>
    <xf numFmtId="16" fontId="54" fillId="0" borderId="1" xfId="0" quotePrefix="1" applyNumberFormat="1" applyFont="1" applyBorder="1" applyAlignment="1">
      <alignment horizontal="left" wrapText="1"/>
    </xf>
    <xf numFmtId="10" fontId="54" fillId="0" borderId="1" xfId="0" applyNumberFormat="1" applyFont="1" applyBorder="1" applyAlignment="1">
      <alignment wrapText="1"/>
    </xf>
    <xf numFmtId="0" fontId="54" fillId="0" borderId="2" xfId="0" applyFont="1" applyBorder="1" applyAlignment="1">
      <alignment horizontal="left" wrapText="1"/>
    </xf>
    <xf numFmtId="16" fontId="54" fillId="0" borderId="2" xfId="0" quotePrefix="1" applyNumberFormat="1" applyFont="1" applyBorder="1" applyAlignment="1">
      <alignment horizontal="left" wrapText="1"/>
    </xf>
    <xf numFmtId="0" fontId="54" fillId="0" borderId="2" xfId="0" applyFont="1" applyBorder="1" applyAlignment="1">
      <alignment horizontal="center" wrapText="1"/>
    </xf>
    <xf numFmtId="0" fontId="54" fillId="0" borderId="3" xfId="0" applyFont="1" applyBorder="1" applyAlignment="1">
      <alignment horizontal="left" wrapText="1"/>
    </xf>
    <xf numFmtId="16" fontId="54" fillId="0" borderId="3" xfId="0" quotePrefix="1" applyNumberFormat="1" applyFont="1" applyBorder="1" applyAlignment="1">
      <alignment horizontal="left" wrapText="1"/>
    </xf>
    <xf numFmtId="0" fontId="54" fillId="0" borderId="3" xfId="0" applyFont="1" applyBorder="1" applyAlignment="1">
      <alignment horizontal="center" wrapText="1"/>
    </xf>
    <xf numFmtId="16" fontId="54" fillId="0" borderId="2" xfId="0" quotePrefix="1" applyNumberFormat="1" applyFont="1" applyBorder="1" applyAlignment="1">
      <alignment horizontal="center" wrapText="1"/>
    </xf>
    <xf numFmtId="16" fontId="54" fillId="0" borderId="3" xfId="0" quotePrefix="1" applyNumberFormat="1" applyFont="1" applyBorder="1" applyAlignment="1">
      <alignment horizontal="center" wrapText="1"/>
    </xf>
    <xf numFmtId="0" fontId="54" fillId="0" borderId="0" xfId="0" applyFont="1"/>
    <xf numFmtId="0" fontId="55" fillId="0" borderId="0" xfId="37" applyFont="1" applyAlignment="1" applyProtection="1"/>
    <xf numFmtId="0" fontId="42" fillId="9" borderId="1" xfId="0" applyFont="1" applyFill="1" applyBorder="1" applyAlignment="1">
      <alignment horizontal="center"/>
    </xf>
    <xf numFmtId="0" fontId="10" fillId="0" borderId="0" xfId="0" applyFont="1" applyAlignment="1">
      <alignment horizontal="left" vertical="center" wrapText="1"/>
    </xf>
    <xf numFmtId="0" fontId="9" fillId="0" borderId="0" xfId="0" applyFont="1" applyAlignment="1">
      <alignment vertical="center"/>
    </xf>
    <xf numFmtId="0" fontId="42" fillId="15" borderId="1" xfId="0" applyFont="1" applyFill="1" applyBorder="1" applyAlignment="1">
      <alignment horizontal="center" wrapText="1"/>
    </xf>
    <xf numFmtId="0" fontId="43" fillId="2" borderId="1" xfId="0" applyFont="1" applyFill="1" applyBorder="1" applyAlignment="1">
      <alignment vertical="center"/>
    </xf>
    <xf numFmtId="0" fontId="9" fillId="8" borderId="1" xfId="0" applyFont="1" applyFill="1" applyBorder="1" applyAlignment="1">
      <alignment vertical="center"/>
    </xf>
    <xf numFmtId="0" fontId="9" fillId="3" borderId="1" xfId="0" applyFont="1" applyFill="1" applyBorder="1" applyAlignment="1">
      <alignment horizontal="center" vertical="center" wrapText="1"/>
    </xf>
    <xf numFmtId="0" fontId="42" fillId="0" borderId="1" xfId="0" applyFont="1" applyBorder="1" applyAlignment="1">
      <alignment horizontal="center"/>
    </xf>
    <xf numFmtId="0" fontId="10" fillId="2" borderId="1" xfId="0" applyFont="1" applyFill="1" applyBorder="1" applyAlignment="1">
      <alignment vertical="center"/>
    </xf>
    <xf numFmtId="0" fontId="10" fillId="2" borderId="1" xfId="0" applyFont="1" applyFill="1" applyBorder="1" applyAlignment="1">
      <alignment horizontal="center" vertical="center" wrapText="1"/>
    </xf>
    <xf numFmtId="0" fontId="28" fillId="0" borderId="1" xfId="0" applyFont="1" applyBorder="1" applyAlignment="1">
      <alignment horizontal="center"/>
    </xf>
    <xf numFmtId="0" fontId="10" fillId="0" borderId="1" xfId="0" applyFont="1" applyBorder="1" applyAlignment="1">
      <alignment horizontal="center" vertical="center"/>
    </xf>
    <xf numFmtId="2" fontId="9" fillId="0" borderId="1" xfId="0" applyNumberFormat="1" applyFont="1" applyBorder="1" applyAlignment="1">
      <alignment vertical="center"/>
    </xf>
    <xf numFmtId="165" fontId="9" fillId="3" borderId="1" xfId="0" applyNumberFormat="1" applyFont="1" applyFill="1" applyBorder="1" applyAlignment="1">
      <alignment vertical="center"/>
    </xf>
    <xf numFmtId="0" fontId="10" fillId="0" borderId="4" xfId="0" applyFont="1" applyBorder="1" applyAlignment="1">
      <alignment horizontal="center" vertical="center"/>
    </xf>
    <xf numFmtId="3" fontId="10" fillId="8" borderId="1" xfId="0" applyNumberFormat="1" applyFont="1" applyFill="1" applyBorder="1" applyAlignment="1">
      <alignment vertical="center"/>
    </xf>
    <xf numFmtId="0" fontId="9" fillId="0" borderId="1" xfId="0" applyFont="1" applyBorder="1" applyAlignment="1">
      <alignment vertical="center"/>
    </xf>
    <xf numFmtId="0" fontId="9" fillId="0" borderId="0" xfId="0" applyFont="1" applyAlignment="1">
      <alignment horizontal="left" vertical="top"/>
    </xf>
    <xf numFmtId="0" fontId="42" fillId="0" borderId="3" xfId="0" applyFont="1" applyBorder="1" applyAlignment="1">
      <alignment horizontal="center"/>
    </xf>
    <xf numFmtId="0" fontId="42" fillId="0" borderId="0" xfId="0" applyFont="1"/>
    <xf numFmtId="0" fontId="45" fillId="0" borderId="0" xfId="0" applyFont="1" applyAlignment="1">
      <alignment vertical="top" wrapText="1"/>
    </xf>
    <xf numFmtId="0" fontId="45" fillId="0" borderId="0" xfId="0" applyFont="1" applyAlignment="1">
      <alignment horizontal="left" wrapText="1"/>
    </xf>
  </cellXfs>
  <cellStyles count="78">
    <cellStyle name="Followed Hyperlink" xfId="3" builtinId="9" hidden="1"/>
    <cellStyle name="Followed Hyperlink" xfId="4" builtinId="9" hidden="1"/>
    <cellStyle name="Followed Hyperlink" xfId="2" builtinId="9" hidden="1"/>
    <cellStyle name="Followed Hyperlink" xfId="1" builtinId="9" hidden="1"/>
    <cellStyle name="Hyperlink" xfId="37" builtinId="8"/>
    <cellStyle name="Normal" xfId="0" builtinId="0"/>
    <cellStyle name="Normal 2" xfId="5" xr:uid="{00000000-0005-0000-0000-000006000000}"/>
    <cellStyle name="Normal 3" xfId="6" xr:uid="{00000000-0005-0000-0000-000007000000}"/>
    <cellStyle name="Normal 4" xfId="7" xr:uid="{00000000-0005-0000-0000-000008000000}"/>
    <cellStyle name="Normal 4 2" xfId="38" xr:uid="{12BB1325-21DE-4778-9EA1-4B0484DDF0D9}"/>
    <cellStyle name="Normal 6" xfId="8" xr:uid="{00000000-0005-0000-0000-000009000000}"/>
    <cellStyle name="style1558984211074" xfId="33" xr:uid="{00000000-0005-0000-0000-00000A000000}"/>
    <cellStyle name="style1558984211136" xfId="34" xr:uid="{00000000-0005-0000-0000-00000B000000}"/>
    <cellStyle name="style1558984211205" xfId="35" xr:uid="{00000000-0005-0000-0000-00000C000000}"/>
    <cellStyle name="style1558984211274" xfId="36" xr:uid="{00000000-0005-0000-0000-00000D000000}"/>
    <cellStyle name="style1558984756952" xfId="9" xr:uid="{00000000-0005-0000-0000-00000E000000}"/>
    <cellStyle name="style1558984757015" xfId="10" xr:uid="{00000000-0005-0000-0000-00000F000000}"/>
    <cellStyle name="style1558984757068" xfId="11" xr:uid="{00000000-0005-0000-0000-000010000000}"/>
    <cellStyle name="style1558984757115" xfId="12" xr:uid="{00000000-0005-0000-0000-000011000000}"/>
    <cellStyle name="style1558984757168" xfId="13" xr:uid="{00000000-0005-0000-0000-000012000000}"/>
    <cellStyle name="style1558984757237" xfId="14" xr:uid="{00000000-0005-0000-0000-000013000000}"/>
    <cellStyle name="style1558984757320" xfId="15" xr:uid="{00000000-0005-0000-0000-000014000000}"/>
    <cellStyle name="style1558984757415" xfId="16" xr:uid="{00000000-0005-0000-0000-000015000000}"/>
    <cellStyle name="style1558984757461" xfId="17" xr:uid="{00000000-0005-0000-0000-000016000000}"/>
    <cellStyle name="style1558984757508" xfId="18" xr:uid="{00000000-0005-0000-0000-000017000000}"/>
    <cellStyle name="style1558984757608" xfId="19" xr:uid="{00000000-0005-0000-0000-000018000000}"/>
    <cellStyle name="style1558984757661" xfId="20" xr:uid="{00000000-0005-0000-0000-000019000000}"/>
    <cellStyle name="style1558984757724" xfId="21" xr:uid="{00000000-0005-0000-0000-00001A000000}"/>
    <cellStyle name="style1558984757777" xfId="22" xr:uid="{00000000-0005-0000-0000-00001B000000}"/>
    <cellStyle name="style1558984757824" xfId="23" xr:uid="{00000000-0005-0000-0000-00001C000000}"/>
    <cellStyle name="style1558984774932" xfId="24" xr:uid="{00000000-0005-0000-0000-00001D000000}"/>
    <cellStyle name="style1558984774969" xfId="25" xr:uid="{00000000-0005-0000-0000-00001E000000}"/>
    <cellStyle name="style1558984775032" xfId="26" xr:uid="{00000000-0005-0000-0000-00001F000000}"/>
    <cellStyle name="style1558984775070" xfId="27" xr:uid="{00000000-0005-0000-0000-000020000000}"/>
    <cellStyle name="style1558984775132" xfId="28" xr:uid="{00000000-0005-0000-0000-000021000000}"/>
    <cellStyle name="style1558984775185" xfId="29" xr:uid="{00000000-0005-0000-0000-000022000000}"/>
    <cellStyle name="style1558984775254" xfId="30" xr:uid="{00000000-0005-0000-0000-000023000000}"/>
    <cellStyle name="style1558984775317" xfId="31" xr:uid="{00000000-0005-0000-0000-000024000000}"/>
    <cellStyle name="style1558984775355" xfId="32" xr:uid="{00000000-0005-0000-0000-000025000000}"/>
    <cellStyle name="style1558985067197" xfId="39" xr:uid="{04D98BAF-5365-4F47-BC2F-F416802569DB}"/>
    <cellStyle name="style1558985067250" xfId="40" xr:uid="{6350C8B3-BA81-4C03-8396-45ACFE0A5A12}"/>
    <cellStyle name="style1558985067319" xfId="41" xr:uid="{F8075763-13EA-442A-9888-E06845C0D819}"/>
    <cellStyle name="style1558985067366" xfId="42" xr:uid="{6FF417F0-9CA0-46E4-A61B-291FD1451C78}"/>
    <cellStyle name="style1558985067435" xfId="43" xr:uid="{D024C87C-EEAE-4A0A-8871-82F044A2C66C}"/>
    <cellStyle name="style1558985067497" xfId="44" xr:uid="{BA51BB09-DF56-4711-9A4D-6D584C27342B}"/>
    <cellStyle name="style1558985067568" xfId="45" xr:uid="{A8FAF195-58FA-4858-A408-F22A09F8E8F1}"/>
    <cellStyle name="style1558985067622" xfId="46" xr:uid="{467A19D4-908D-4488-91D8-3328AB7C652B}"/>
    <cellStyle name="style1558985067769" xfId="47" xr:uid="{E8CE827A-755A-4376-B8A8-99BBF9AE03BF}"/>
    <cellStyle name="style1558985067822" xfId="48" xr:uid="{3718608A-5596-4959-9A55-F9F60A9BDC8A}"/>
    <cellStyle name="style1558985067885" xfId="49" xr:uid="{D1271911-7FEC-4025-984F-0558535EDA8C}"/>
    <cellStyle name="style1558985067954" xfId="50" xr:uid="{6ED3F370-E809-4388-A8A7-660949B75986}"/>
    <cellStyle name="style1558985097164" xfId="51" xr:uid="{7CF454F1-8C08-4A62-9885-1B17FFE7764A}"/>
    <cellStyle name="style1558985097217" xfId="52" xr:uid="{BF09A82B-5A7B-4D32-991D-CDA35CF30220}"/>
    <cellStyle name="style1558985097264" xfId="53" xr:uid="{462E8A95-1140-42F8-BE33-B82E82D87ECD}"/>
    <cellStyle name="style1558985097317" xfId="54" xr:uid="{202476AD-DA17-482B-A3A4-6DE3E7D8146A}"/>
    <cellStyle name="style1558985097364" xfId="55" xr:uid="{6E57EB57-D1AD-403A-BCAA-88D60E4C46B5}"/>
    <cellStyle name="style1558985097418" xfId="56" xr:uid="{418D2A33-2A10-4AE5-AA88-E72B5B2B71D5}"/>
    <cellStyle name="style1558985097480" xfId="57" xr:uid="{CF32C0BF-C30F-49DF-8807-5E9359F058BC}"/>
    <cellStyle name="style1558985097534" xfId="58" xr:uid="{A1794F66-998A-419B-A944-686417F69C76}"/>
    <cellStyle name="style1558985097587" xfId="59" xr:uid="{8351ED73-BF86-449C-BCC6-8A8488453887}"/>
    <cellStyle name="style1558985097634" xfId="60" xr:uid="{5B17568F-0605-4306-A554-4738D11F6649}"/>
    <cellStyle name="style1558985097687" xfId="61" xr:uid="{3BB6D226-4E9F-4145-B9BA-885644CB070E}"/>
    <cellStyle name="style1558985108977" xfId="62" xr:uid="{9D09F209-4708-448B-96AC-ED894FF50632}"/>
    <cellStyle name="style1558985109015" xfId="63" xr:uid="{E7C8DC18-D81B-4231-8768-994655E95F33}"/>
    <cellStyle name="style1558985109077" xfId="64" xr:uid="{B1BEC1A7-0CD8-4A5D-8DB1-5199456A8B5F}"/>
    <cellStyle name="style1558985109130" xfId="65" xr:uid="{124F963D-BA98-4ED0-AA0C-1865881FF094}"/>
    <cellStyle name="style1558985109184" xfId="66" xr:uid="{81C57C77-2B9F-4043-AE61-7E3D123DC97B}"/>
    <cellStyle name="style1558985109231" xfId="67" xr:uid="{25D28B64-184F-45B8-BE4F-2BB3B8C01407}"/>
    <cellStyle name="style1558985109284" xfId="68" xr:uid="{7EE4680F-8B0D-40D8-941F-4CA67B75287C}"/>
    <cellStyle name="style1558985109331" xfId="69" xr:uid="{46E68355-C274-41B6-B8EF-F1183E2C3C32}"/>
    <cellStyle name="style1558985112989" xfId="70" xr:uid="{9704782D-D128-4EB4-A196-E0122F1025F8}"/>
    <cellStyle name="style1558985113058" xfId="71" xr:uid="{BEDDEE74-95A0-411B-B6F9-75718E462F0C}"/>
    <cellStyle name="style1558985113112" xfId="72" xr:uid="{01681D02-8693-4F01-AF4F-7577B604750D}"/>
    <cellStyle name="style1558985113159" xfId="73" xr:uid="{C9813139-2BF3-4659-B560-B28E8D58049F}"/>
    <cellStyle name="style1558985113212" xfId="74" xr:uid="{09BEC960-A9AE-4EA6-8D92-D9A065EC8BA8}"/>
    <cellStyle name="style1558985113259" xfId="75" xr:uid="{54BA7922-0303-4998-8A1B-82635EA27D1E}"/>
    <cellStyle name="style1558985113312" xfId="76" xr:uid="{6F7F8A19-1299-490F-B7F5-27CE6F550A94}"/>
    <cellStyle name="style1558985113375" xfId="77" xr:uid="{4B08CF83-0F68-4E89-AAB8-8CE59539377F}"/>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125</xdr:row>
      <xdr:rowOff>45720</xdr:rowOff>
    </xdr:from>
    <xdr:to>
      <xdr:col>8</xdr:col>
      <xdr:colOff>124546</xdr:colOff>
      <xdr:row>140</xdr:row>
      <xdr:rowOff>84102</xdr:rowOff>
    </xdr:to>
    <xdr:pic>
      <xdr:nvPicPr>
        <xdr:cNvPr id="2" name="Picture 1">
          <a:extLst>
            <a:ext uri="{FF2B5EF4-FFF2-40B4-BE49-F238E27FC236}">
              <a16:creationId xmlns:a16="http://schemas.microsoft.com/office/drawing/2014/main" id="{FEA2EF2D-741F-B1D4-5232-37D580C0693D}"/>
            </a:ext>
          </a:extLst>
        </xdr:cNvPr>
        <xdr:cNvPicPr>
          <a:picLocks noChangeAspect="1"/>
        </xdr:cNvPicPr>
      </xdr:nvPicPr>
      <xdr:blipFill rotWithShape="1">
        <a:blip xmlns:r="http://schemas.openxmlformats.org/officeDocument/2006/relationships" r:embed="rId1"/>
        <a:srcRect t="7493"/>
        <a:stretch/>
      </xdr:blipFill>
      <xdr:spPr>
        <a:xfrm>
          <a:off x="670560" y="28811220"/>
          <a:ext cx="5883150" cy="3010182"/>
        </a:xfrm>
        <a:prstGeom prst="rect">
          <a:avLst/>
        </a:prstGeom>
      </xdr:spPr>
    </xdr:pic>
    <xdr:clientData/>
  </xdr:twoCellAnchor>
  <xdr:twoCellAnchor editAs="oneCell">
    <xdr:from>
      <xdr:col>8</xdr:col>
      <xdr:colOff>350520</xdr:colOff>
      <xdr:row>125</xdr:row>
      <xdr:rowOff>60960</xdr:rowOff>
    </xdr:from>
    <xdr:to>
      <xdr:col>16</xdr:col>
      <xdr:colOff>647782</xdr:colOff>
      <xdr:row>140</xdr:row>
      <xdr:rowOff>137445</xdr:rowOff>
    </xdr:to>
    <xdr:pic>
      <xdr:nvPicPr>
        <xdr:cNvPr id="4" name="Picture 3">
          <a:extLst>
            <a:ext uri="{FF2B5EF4-FFF2-40B4-BE49-F238E27FC236}">
              <a16:creationId xmlns:a16="http://schemas.microsoft.com/office/drawing/2014/main" id="{D62E3CAB-BEFC-4449-D455-95FFFDD68409}"/>
            </a:ext>
          </a:extLst>
        </xdr:cNvPr>
        <xdr:cNvPicPr>
          <a:picLocks noChangeAspect="1"/>
        </xdr:cNvPicPr>
      </xdr:nvPicPr>
      <xdr:blipFill rotWithShape="1">
        <a:blip xmlns:r="http://schemas.openxmlformats.org/officeDocument/2006/relationships" r:embed="rId2"/>
        <a:srcRect t="7407"/>
        <a:stretch/>
      </xdr:blipFill>
      <xdr:spPr>
        <a:xfrm>
          <a:off x="6705600" y="28826460"/>
          <a:ext cx="5829805" cy="304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9</xdr:col>
      <xdr:colOff>65363</xdr:colOff>
      <xdr:row>39</xdr:row>
      <xdr:rowOff>156499</xdr:rowOff>
    </xdr:to>
    <xdr:pic>
      <xdr:nvPicPr>
        <xdr:cNvPr id="2" name="Picture 1">
          <a:extLst>
            <a:ext uri="{FF2B5EF4-FFF2-40B4-BE49-F238E27FC236}">
              <a16:creationId xmlns:a16="http://schemas.microsoft.com/office/drawing/2014/main" id="{6FEE2C29-CDCB-48F9-D43C-809A6D4EAC08}"/>
            </a:ext>
          </a:extLst>
        </xdr:cNvPr>
        <xdr:cNvPicPr>
          <a:picLocks noChangeAspect="1"/>
        </xdr:cNvPicPr>
      </xdr:nvPicPr>
      <xdr:blipFill>
        <a:blip xmlns:r="http://schemas.openxmlformats.org/officeDocument/2006/relationships" r:embed="rId1"/>
        <a:stretch>
          <a:fillRect/>
        </a:stretch>
      </xdr:blipFill>
      <xdr:spPr>
        <a:xfrm>
          <a:off x="2682240" y="4472940"/>
          <a:ext cx="6835732" cy="3330229"/>
        </a:xfrm>
        <a:prstGeom prst="rect">
          <a:avLst/>
        </a:prstGeom>
      </xdr:spPr>
    </xdr:pic>
    <xdr:clientData/>
  </xdr:twoCellAnchor>
  <xdr:twoCellAnchor editAs="oneCell">
    <xdr:from>
      <xdr:col>1</xdr:col>
      <xdr:colOff>0</xdr:colOff>
      <xdr:row>44</xdr:row>
      <xdr:rowOff>0</xdr:rowOff>
    </xdr:from>
    <xdr:to>
      <xdr:col>8</xdr:col>
      <xdr:colOff>392430</xdr:colOff>
      <xdr:row>62</xdr:row>
      <xdr:rowOff>76481</xdr:rowOff>
    </xdr:to>
    <xdr:pic>
      <xdr:nvPicPr>
        <xdr:cNvPr id="3" name="Picture 2">
          <a:extLst>
            <a:ext uri="{FF2B5EF4-FFF2-40B4-BE49-F238E27FC236}">
              <a16:creationId xmlns:a16="http://schemas.microsoft.com/office/drawing/2014/main" id="{F3DC6377-7A91-15B7-7317-554DA53D5CBE}"/>
            </a:ext>
          </a:extLst>
        </xdr:cNvPr>
        <xdr:cNvPicPr>
          <a:picLocks noChangeAspect="1"/>
        </xdr:cNvPicPr>
      </xdr:nvPicPr>
      <xdr:blipFill>
        <a:blip xmlns:r="http://schemas.openxmlformats.org/officeDocument/2006/relationships" r:embed="rId2"/>
        <a:stretch>
          <a:fillRect/>
        </a:stretch>
      </xdr:blipFill>
      <xdr:spPr>
        <a:xfrm>
          <a:off x="2682240" y="9006840"/>
          <a:ext cx="6503670" cy="3642640"/>
        </a:xfrm>
        <a:prstGeom prst="rect">
          <a:avLst/>
        </a:prstGeom>
      </xdr:spPr>
    </xdr:pic>
    <xdr:clientData/>
  </xdr:twoCellAnchor>
  <xdr:twoCellAnchor editAs="oneCell">
    <xdr:from>
      <xdr:col>1</xdr:col>
      <xdr:colOff>0</xdr:colOff>
      <xdr:row>66</xdr:row>
      <xdr:rowOff>0</xdr:rowOff>
    </xdr:from>
    <xdr:to>
      <xdr:col>6</xdr:col>
      <xdr:colOff>824865</xdr:colOff>
      <xdr:row>80</xdr:row>
      <xdr:rowOff>179705</xdr:rowOff>
    </xdr:to>
    <xdr:pic>
      <xdr:nvPicPr>
        <xdr:cNvPr id="4" name="Picture 3">
          <a:extLst>
            <a:ext uri="{FF2B5EF4-FFF2-40B4-BE49-F238E27FC236}">
              <a16:creationId xmlns:a16="http://schemas.microsoft.com/office/drawing/2014/main" id="{3A7D842A-E18E-E339-C89F-89707A803554}"/>
            </a:ext>
          </a:extLst>
        </xdr:cNvPr>
        <xdr:cNvPicPr>
          <a:picLocks noChangeAspect="1"/>
        </xdr:cNvPicPr>
      </xdr:nvPicPr>
      <xdr:blipFill>
        <a:blip xmlns:r="http://schemas.openxmlformats.org/officeDocument/2006/relationships" r:embed="rId3"/>
        <a:stretch>
          <a:fillRect/>
        </a:stretch>
      </xdr:blipFill>
      <xdr:spPr>
        <a:xfrm>
          <a:off x="2682240" y="13914120"/>
          <a:ext cx="5438775" cy="2953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tatistics-suriname.org/wp-content/uploads/2019/05/Publicatie-Census-8-Volume-3-Huishoudens-Gezinnen-en-Woonverblijven-Milieu-Criminaliteit.pdf" TargetMode="External"/><Relationship Id="rId7" Type="http://schemas.openxmlformats.org/officeDocument/2006/relationships/hyperlink" Target="https://sdmo.org/index.php/leenovereenkomsten" TargetMode="External"/><Relationship Id="rId2" Type="http://schemas.openxmlformats.org/officeDocument/2006/relationships/hyperlink" Target="https://statistics-suriname.org/wp-content/uploads/2019/08/Suriname-MICS-6-Survey-Findings-Report.pdf" TargetMode="External"/><Relationship Id="rId1" Type="http://schemas.openxmlformats.org/officeDocument/2006/relationships/hyperlink" Target="https://statistics-suriname.org/wp-content/uploads/2021/03/Final-9th-environment-pub-2020.pdf" TargetMode="External"/><Relationship Id="rId6" Type="http://schemas.openxmlformats.org/officeDocument/2006/relationships/hyperlink" Target="https://statistics-suriname.org/wp-content/uploads/2024/12/Elfde-Milieustatistieken-pub-dec-2024.pdf" TargetMode="External"/><Relationship Id="rId5" Type="http://schemas.openxmlformats.org/officeDocument/2006/relationships/hyperlink" Target="https://statistics-suriname.org/wp-content/uploads/2024/12/Elfde-Milieustatistieken-pub-dec-2024.pdf" TargetMode="External"/><Relationship Id="rId4" Type="http://schemas.openxmlformats.org/officeDocument/2006/relationships/hyperlink" Target="https://statistics-suriname.org/wp-content/uploads/2019/08/Suriname-MICS-6-Survey-Findings-Report.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istics-suriname.org/wp-content/uploads/2024/12/Elfde-Milieustatistieken-pub-dec-202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statistics-suriname.org/wp-content/uploads/2024/12/Elfde-Milieustatistieken-pub-dec-2024.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zoomScale="70" zoomScaleNormal="70" workbookViewId="0">
      <selection sqref="A1:D1"/>
    </sheetView>
  </sheetViews>
  <sheetFormatPr defaultColWidth="8.75" defaultRowHeight="15.75" x14ac:dyDescent="0.25"/>
  <cols>
    <col min="1" max="1" width="41.625" style="308" customWidth="1"/>
    <col min="2" max="2" width="24.875" style="308" customWidth="1"/>
    <col min="3" max="3" width="8.75" style="308" customWidth="1"/>
    <col min="4" max="4" width="41.625" style="308" customWidth="1"/>
    <col min="5" max="5" width="8.75" style="308" customWidth="1"/>
    <col min="6" max="6" width="8" style="308" customWidth="1"/>
    <col min="7" max="7" width="6.875" style="308" customWidth="1"/>
    <col min="8" max="8" width="12.625" style="308" customWidth="1"/>
    <col min="9" max="9" width="9.375" style="308" customWidth="1"/>
    <col min="10" max="11" width="6.875" style="308" customWidth="1"/>
    <col min="12" max="12" width="10.125" style="308" customWidth="1"/>
    <col min="13" max="13" width="6.875" style="308" customWidth="1"/>
    <col min="14" max="14" width="8.875" style="308" customWidth="1"/>
    <col min="15" max="15" width="10" style="308" customWidth="1"/>
    <col min="16" max="16" width="9.875" style="308" customWidth="1"/>
    <col min="17" max="17" width="8.875" style="308" customWidth="1"/>
    <col min="18" max="19" width="6.875" style="308" customWidth="1"/>
    <col min="20" max="20" width="11.625" style="308" customWidth="1"/>
    <col min="21" max="29" width="6.875" style="308" customWidth="1"/>
    <col min="30" max="16384" width="8.75" style="308"/>
  </cols>
  <sheetData>
    <row r="1" spans="1:29" ht="18" customHeight="1" x14ac:dyDescent="0.25">
      <c r="A1" s="306" t="s">
        <v>26</v>
      </c>
      <c r="B1" s="307"/>
      <c r="C1" s="307"/>
      <c r="D1" s="307"/>
    </row>
    <row r="3" spans="1:29" x14ac:dyDescent="0.25">
      <c r="W3" s="309" t="s">
        <v>273</v>
      </c>
      <c r="X3" s="309"/>
      <c r="Y3" s="309"/>
      <c r="Z3" s="309" t="s">
        <v>274</v>
      </c>
      <c r="AA3" s="309"/>
    </row>
    <row r="4" spans="1:29" x14ac:dyDescent="0.25">
      <c r="A4" s="310" t="s">
        <v>206</v>
      </c>
      <c r="B4" s="310" t="s">
        <v>13</v>
      </c>
      <c r="C4" s="310" t="s">
        <v>262</v>
      </c>
      <c r="D4" s="311" t="s">
        <v>261</v>
      </c>
      <c r="E4" s="311" t="s">
        <v>207</v>
      </c>
      <c r="F4" s="312" t="s">
        <v>208</v>
      </c>
      <c r="G4" s="313" t="s">
        <v>0</v>
      </c>
      <c r="H4" s="314"/>
      <c r="I4" s="314"/>
      <c r="J4" s="315"/>
      <c r="K4" s="313" t="s">
        <v>209</v>
      </c>
      <c r="L4" s="314"/>
      <c r="M4" s="315"/>
      <c r="N4" s="316"/>
      <c r="O4" s="313" t="s">
        <v>210</v>
      </c>
      <c r="P4" s="315"/>
      <c r="Q4" s="317" t="s">
        <v>211</v>
      </c>
      <c r="R4" s="318" t="s">
        <v>212</v>
      </c>
      <c r="S4" s="121" t="s">
        <v>213</v>
      </c>
      <c r="T4" s="318" t="s">
        <v>214</v>
      </c>
      <c r="U4" s="121" t="s">
        <v>215</v>
      </c>
      <c r="V4" s="319" t="s">
        <v>216</v>
      </c>
      <c r="W4" s="318" t="s">
        <v>219</v>
      </c>
      <c r="X4" s="318" t="s">
        <v>220</v>
      </c>
      <c r="Y4" s="121" t="s">
        <v>286</v>
      </c>
      <c r="Z4" s="121" t="s">
        <v>221</v>
      </c>
      <c r="AA4" s="121" t="s">
        <v>222</v>
      </c>
      <c r="AB4" s="320" t="s">
        <v>218</v>
      </c>
      <c r="AC4" s="321" t="s">
        <v>217</v>
      </c>
    </row>
    <row r="5" spans="1:29" ht="38.25" x14ac:dyDescent="0.25">
      <c r="A5" s="322"/>
      <c r="B5" s="322"/>
      <c r="C5" s="322"/>
      <c r="D5" s="323"/>
      <c r="E5" s="323"/>
      <c r="F5" s="324" t="s">
        <v>223</v>
      </c>
      <c r="G5" s="325" t="s">
        <v>263</v>
      </c>
      <c r="H5" s="324" t="s">
        <v>224</v>
      </c>
      <c r="I5" s="324" t="s">
        <v>225</v>
      </c>
      <c r="J5" s="326" t="s">
        <v>226</v>
      </c>
      <c r="K5" s="326" t="s">
        <v>227</v>
      </c>
      <c r="L5" s="326" t="s">
        <v>228</v>
      </c>
      <c r="M5" s="326" t="s">
        <v>48</v>
      </c>
      <c r="N5" s="326" t="s">
        <v>229</v>
      </c>
      <c r="O5" s="326" t="s">
        <v>230</v>
      </c>
      <c r="P5" s="326" t="s">
        <v>270</v>
      </c>
      <c r="Q5" s="327" t="s">
        <v>231</v>
      </c>
      <c r="R5" s="328"/>
      <c r="S5" s="121"/>
      <c r="T5" s="328"/>
      <c r="U5" s="121"/>
      <c r="V5" s="329"/>
      <c r="W5" s="328"/>
      <c r="X5" s="328"/>
      <c r="Y5" s="121"/>
      <c r="Z5" s="121"/>
      <c r="AA5" s="121"/>
      <c r="AB5" s="320"/>
      <c r="AC5" s="330"/>
    </row>
    <row r="6" spans="1:29" ht="121.15" customHeight="1" x14ac:dyDescent="0.25">
      <c r="A6" s="331" t="s">
        <v>15</v>
      </c>
      <c r="B6" s="79" t="s">
        <v>16</v>
      </c>
      <c r="C6" s="79" t="s">
        <v>232</v>
      </c>
      <c r="D6" s="79" t="s">
        <v>195</v>
      </c>
      <c r="E6" s="80" t="s">
        <v>233</v>
      </c>
      <c r="F6" s="79">
        <v>2</v>
      </c>
      <c r="G6" s="332" t="s">
        <v>234</v>
      </c>
      <c r="H6" s="333" t="s">
        <v>235</v>
      </c>
      <c r="I6" s="79" t="s">
        <v>265</v>
      </c>
      <c r="J6" s="332"/>
      <c r="K6" s="332" t="s">
        <v>267</v>
      </c>
      <c r="L6" s="79" t="s">
        <v>236</v>
      </c>
      <c r="M6" s="332"/>
      <c r="N6" s="334" t="s">
        <v>237</v>
      </c>
      <c r="O6" s="334" t="s">
        <v>238</v>
      </c>
      <c r="P6" s="334" t="s">
        <v>239</v>
      </c>
      <c r="Q6" s="79" t="s">
        <v>469</v>
      </c>
      <c r="R6" s="79" t="s">
        <v>271</v>
      </c>
      <c r="S6" s="332">
        <v>1</v>
      </c>
      <c r="T6" s="79" t="s">
        <v>470</v>
      </c>
      <c r="U6" s="79" t="s">
        <v>272</v>
      </c>
      <c r="V6" s="79" t="s">
        <v>240</v>
      </c>
      <c r="W6" s="332">
        <v>1</v>
      </c>
      <c r="X6" s="332">
        <v>1</v>
      </c>
      <c r="Y6" s="332">
        <v>1</v>
      </c>
      <c r="Z6" s="332">
        <v>1</v>
      </c>
      <c r="AA6" s="332">
        <v>0</v>
      </c>
      <c r="AB6" s="335">
        <f t="shared" ref="AB6:AB11" si="0">(W6+X6+Y6+Z6+F6+S6)</f>
        <v>7</v>
      </c>
      <c r="AC6" s="79" t="s">
        <v>287</v>
      </c>
    </row>
    <row r="7" spans="1:29" ht="166.15" customHeight="1" x14ac:dyDescent="0.25">
      <c r="A7" s="331"/>
      <c r="B7" s="79" t="s">
        <v>17</v>
      </c>
      <c r="C7" s="79" t="s">
        <v>241</v>
      </c>
      <c r="D7" s="79" t="s">
        <v>242</v>
      </c>
      <c r="E7" s="80" t="s">
        <v>233</v>
      </c>
      <c r="F7" s="79">
        <v>2</v>
      </c>
      <c r="G7" s="332"/>
      <c r="H7" s="333" t="s">
        <v>471</v>
      </c>
      <c r="I7" s="332"/>
      <c r="J7" s="332"/>
      <c r="K7" s="332" t="s">
        <v>267</v>
      </c>
      <c r="L7" s="79" t="s">
        <v>268</v>
      </c>
      <c r="M7" s="79" t="s">
        <v>357</v>
      </c>
      <c r="N7" s="332"/>
      <c r="O7" s="334" t="s">
        <v>238</v>
      </c>
      <c r="P7" s="332"/>
      <c r="Q7" s="332" t="s">
        <v>472</v>
      </c>
      <c r="R7" s="79" t="s">
        <v>271</v>
      </c>
      <c r="S7" s="332">
        <v>1</v>
      </c>
      <c r="T7" s="79" t="s">
        <v>473</v>
      </c>
      <c r="U7" s="332" t="s">
        <v>243</v>
      </c>
      <c r="V7" s="79" t="s">
        <v>244</v>
      </c>
      <c r="W7" s="332">
        <v>1</v>
      </c>
      <c r="X7" s="332">
        <v>1</v>
      </c>
      <c r="Y7" s="332">
        <v>0</v>
      </c>
      <c r="Z7" s="332">
        <v>0</v>
      </c>
      <c r="AA7" s="332">
        <v>0</v>
      </c>
      <c r="AB7" s="335">
        <f t="shared" si="0"/>
        <v>5</v>
      </c>
      <c r="AC7" s="332"/>
    </row>
    <row r="8" spans="1:29" ht="62.25" customHeight="1" x14ac:dyDescent="0.25">
      <c r="A8" s="79" t="s">
        <v>18</v>
      </c>
      <c r="B8" s="79" t="s">
        <v>19</v>
      </c>
      <c r="C8" s="79" t="s">
        <v>245</v>
      </c>
      <c r="D8" s="79" t="s">
        <v>196</v>
      </c>
      <c r="E8" s="80" t="s">
        <v>233</v>
      </c>
      <c r="F8" s="79">
        <v>1</v>
      </c>
      <c r="G8" s="332" t="s">
        <v>246</v>
      </c>
      <c r="H8" s="336"/>
      <c r="I8" s="79" t="s">
        <v>265</v>
      </c>
      <c r="J8" s="332"/>
      <c r="K8" s="332" t="s">
        <v>267</v>
      </c>
      <c r="L8" s="79" t="s">
        <v>269</v>
      </c>
      <c r="M8" s="79" t="s">
        <v>247</v>
      </c>
      <c r="N8" s="332"/>
      <c r="O8" s="337" t="s">
        <v>337</v>
      </c>
      <c r="P8" s="332"/>
      <c r="Q8" s="332">
        <v>2023</v>
      </c>
      <c r="R8" s="332" t="s">
        <v>277</v>
      </c>
      <c r="S8" s="332">
        <v>1</v>
      </c>
      <c r="T8" s="79" t="s">
        <v>474</v>
      </c>
      <c r="U8" s="79" t="s">
        <v>272</v>
      </c>
      <c r="V8" s="79" t="s">
        <v>248</v>
      </c>
      <c r="W8" s="332">
        <v>1</v>
      </c>
      <c r="X8" s="332">
        <v>1</v>
      </c>
      <c r="Y8" s="332">
        <v>1</v>
      </c>
      <c r="Z8" s="332">
        <v>0</v>
      </c>
      <c r="AA8" s="332">
        <v>0</v>
      </c>
      <c r="AB8" s="335">
        <f t="shared" si="0"/>
        <v>5</v>
      </c>
      <c r="AC8" s="332"/>
    </row>
    <row r="9" spans="1:29" ht="62.25" customHeight="1" x14ac:dyDescent="0.25">
      <c r="A9" s="79" t="s">
        <v>20</v>
      </c>
      <c r="B9" s="79" t="s">
        <v>21</v>
      </c>
      <c r="C9" s="79" t="s">
        <v>249</v>
      </c>
      <c r="D9" s="79" t="s">
        <v>197</v>
      </c>
      <c r="E9" s="80" t="s">
        <v>233</v>
      </c>
      <c r="F9" s="79">
        <v>2</v>
      </c>
      <c r="G9" s="79" t="s">
        <v>334</v>
      </c>
      <c r="H9" s="336"/>
      <c r="I9" s="79" t="s">
        <v>266</v>
      </c>
      <c r="J9" s="332"/>
      <c r="K9" s="332" t="s">
        <v>267</v>
      </c>
      <c r="L9" s="79" t="s">
        <v>334</v>
      </c>
      <c r="M9" s="332"/>
      <c r="N9" s="332"/>
      <c r="O9" s="337" t="s">
        <v>337</v>
      </c>
      <c r="P9" s="338"/>
      <c r="Q9" s="332">
        <v>2023</v>
      </c>
      <c r="R9" s="332" t="s">
        <v>277</v>
      </c>
      <c r="S9" s="332">
        <v>1</v>
      </c>
      <c r="T9" s="79" t="s">
        <v>474</v>
      </c>
      <c r="U9" s="332" t="s">
        <v>264</v>
      </c>
      <c r="V9" s="79" t="s">
        <v>248</v>
      </c>
      <c r="W9" s="332">
        <v>1</v>
      </c>
      <c r="X9" s="332">
        <v>1</v>
      </c>
      <c r="Y9" s="332">
        <v>1</v>
      </c>
      <c r="Z9" s="332">
        <v>0</v>
      </c>
      <c r="AA9" s="332">
        <v>0</v>
      </c>
      <c r="AB9" s="335">
        <f t="shared" si="0"/>
        <v>6</v>
      </c>
      <c r="AC9" s="332"/>
    </row>
    <row r="10" spans="1:29" ht="94.9" customHeight="1" x14ac:dyDescent="0.25">
      <c r="A10" s="79" t="s">
        <v>22</v>
      </c>
      <c r="B10" s="79" t="s">
        <v>23</v>
      </c>
      <c r="C10" s="79" t="s">
        <v>250</v>
      </c>
      <c r="D10" s="79" t="s">
        <v>198</v>
      </c>
      <c r="E10" s="80" t="s">
        <v>233</v>
      </c>
      <c r="F10" s="79">
        <v>1</v>
      </c>
      <c r="G10" s="79" t="s">
        <v>460</v>
      </c>
      <c r="H10" s="336"/>
      <c r="I10" s="79" t="s">
        <v>461</v>
      </c>
      <c r="J10" s="79"/>
      <c r="K10" s="332"/>
      <c r="L10" s="339" t="s">
        <v>462</v>
      </c>
      <c r="M10" s="79" t="s">
        <v>463</v>
      </c>
      <c r="N10" s="332"/>
      <c r="O10" s="340" t="s">
        <v>388</v>
      </c>
      <c r="P10" s="338"/>
      <c r="Q10" s="332">
        <v>2025</v>
      </c>
      <c r="R10" s="332"/>
      <c r="S10" s="332">
        <v>1</v>
      </c>
      <c r="T10" s="79" t="s">
        <v>475</v>
      </c>
      <c r="U10" s="341"/>
      <c r="V10" s="79" t="s">
        <v>251</v>
      </c>
      <c r="W10" s="332">
        <v>1</v>
      </c>
      <c r="X10" s="332">
        <v>1</v>
      </c>
      <c r="Y10" s="332">
        <v>1</v>
      </c>
      <c r="Z10" s="332">
        <v>0</v>
      </c>
      <c r="AA10" s="332">
        <v>0</v>
      </c>
      <c r="AB10" s="335">
        <f t="shared" si="0"/>
        <v>5</v>
      </c>
      <c r="AC10" s="332"/>
    </row>
    <row r="11" spans="1:29" ht="97.9" customHeight="1" x14ac:dyDescent="0.25">
      <c r="A11" s="79" t="s">
        <v>24</v>
      </c>
      <c r="B11" s="79" t="s">
        <v>25</v>
      </c>
      <c r="C11" s="79" t="s">
        <v>252</v>
      </c>
      <c r="D11" s="79" t="s">
        <v>199</v>
      </c>
      <c r="E11" s="80" t="s">
        <v>233</v>
      </c>
      <c r="F11" s="79">
        <v>2</v>
      </c>
      <c r="G11" s="332" t="s">
        <v>234</v>
      </c>
      <c r="H11" s="336"/>
      <c r="I11" s="332"/>
      <c r="J11" s="332"/>
      <c r="K11" s="332"/>
      <c r="L11" s="79" t="s">
        <v>285</v>
      </c>
      <c r="M11" s="332"/>
      <c r="N11" s="332"/>
      <c r="O11" s="332"/>
      <c r="P11" s="79"/>
      <c r="Q11" s="332" t="s">
        <v>373</v>
      </c>
      <c r="R11" s="332" t="s">
        <v>253</v>
      </c>
      <c r="S11" s="332">
        <v>1</v>
      </c>
      <c r="T11" s="79" t="s">
        <v>476</v>
      </c>
      <c r="U11" s="79" t="s">
        <v>272</v>
      </c>
      <c r="V11" s="79" t="s">
        <v>254</v>
      </c>
      <c r="W11" s="332">
        <v>1</v>
      </c>
      <c r="X11" s="332">
        <v>1</v>
      </c>
      <c r="Y11" s="332">
        <v>1</v>
      </c>
      <c r="Z11" s="332">
        <v>0</v>
      </c>
      <c r="AA11" s="332">
        <v>0</v>
      </c>
      <c r="AB11" s="335">
        <f t="shared" si="0"/>
        <v>6</v>
      </c>
      <c r="AC11" s="79"/>
    </row>
  </sheetData>
  <mergeCells count="24">
    <mergeCell ref="AC4:AC5"/>
    <mergeCell ref="AB4:AB5"/>
    <mergeCell ref="C4:C5"/>
    <mergeCell ref="G4:J4"/>
    <mergeCell ref="A6:A7"/>
    <mergeCell ref="S4:S5"/>
    <mergeCell ref="T4:T5"/>
    <mergeCell ref="U4:U5"/>
    <mergeCell ref="V4:V5"/>
    <mergeCell ref="A1:D1"/>
    <mergeCell ref="A4:A5"/>
    <mergeCell ref="B4:B5"/>
    <mergeCell ref="D4:D5"/>
    <mergeCell ref="K4:M4"/>
    <mergeCell ref="E4:E5"/>
    <mergeCell ref="W3:Y3"/>
    <mergeCell ref="Z3:AA3"/>
    <mergeCell ref="Y4:Y5"/>
    <mergeCell ref="Z4:Z5"/>
    <mergeCell ref="O4:P4"/>
    <mergeCell ref="R4:R5"/>
    <mergeCell ref="W4:W5"/>
    <mergeCell ref="X4:X5"/>
    <mergeCell ref="AA4:AA5"/>
  </mergeCells>
  <hyperlinks>
    <hyperlink ref="P6" r:id="rId1" xr:uid="{00000000-0004-0000-0000-000000000000}"/>
    <hyperlink ref="O7" r:id="rId2" xr:uid="{00000000-0004-0000-0000-000001000000}"/>
    <hyperlink ref="N6" r:id="rId3" xr:uid="{00000000-0004-0000-0000-000002000000}"/>
    <hyperlink ref="O6" r:id="rId4" xr:uid="{00000000-0004-0000-0000-000003000000}"/>
    <hyperlink ref="O8" r:id="rId5" xr:uid="{41124D83-93AD-4A3D-8C1D-D36C4E3BE9D0}"/>
    <hyperlink ref="O9" r:id="rId6" xr:uid="{F0547327-A7BA-451E-B5E7-36FA0E959D18}"/>
    <hyperlink ref="O10" r:id="rId7" xr:uid="{30E0CDBF-57A2-4994-A2D9-5720282663BB}"/>
  </hyperlinks>
  <pageMargins left="0.7" right="0.7" top="0.75" bottom="0.75" header="0.3" footer="0.3"/>
  <pageSetup orientation="portrait" horizontalDpi="4294967293"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V105"/>
  <sheetViews>
    <sheetView workbookViewId="0">
      <selection activeCell="A96" sqref="A96"/>
    </sheetView>
  </sheetViews>
  <sheetFormatPr defaultColWidth="8.75" defaultRowHeight="12.75" x14ac:dyDescent="0.2"/>
  <cols>
    <col min="1" max="1" width="8.75" style="98"/>
    <col min="2" max="2" width="25.25" style="98" customWidth="1"/>
    <col min="3" max="15" width="7.5" style="98" customWidth="1"/>
    <col min="16" max="16" width="30.375" style="98" customWidth="1"/>
    <col min="17" max="17" width="7.5" style="98" customWidth="1"/>
    <col min="18" max="16384" width="8.75" style="98"/>
  </cols>
  <sheetData>
    <row r="3" spans="2:17" ht="15.75" x14ac:dyDescent="0.25">
      <c r="B3" s="189" t="s">
        <v>16</v>
      </c>
      <c r="C3" s="189"/>
      <c r="D3" s="189"/>
      <c r="E3" s="189"/>
      <c r="F3" s="189"/>
      <c r="G3" s="189"/>
    </row>
    <row r="4" spans="2:17" x14ac:dyDescent="0.2">
      <c r="B4" s="190" t="s">
        <v>195</v>
      </c>
      <c r="C4" s="190"/>
      <c r="D4" s="190"/>
      <c r="E4" s="190"/>
      <c r="F4" s="190"/>
      <c r="G4" s="190"/>
    </row>
    <row r="5" spans="2:17" ht="18" customHeight="1" x14ac:dyDescent="0.2">
      <c r="B5" s="190"/>
      <c r="C5" s="190"/>
      <c r="D5" s="190"/>
      <c r="E5" s="190"/>
      <c r="F5" s="190"/>
      <c r="G5" s="190"/>
    </row>
    <row r="8" spans="2:17" x14ac:dyDescent="0.2">
      <c r="B8" s="191" t="s">
        <v>255</v>
      </c>
      <c r="C8" s="191"/>
      <c r="D8" s="191"/>
      <c r="E8" s="191"/>
      <c r="F8" s="191"/>
      <c r="G8" s="191"/>
      <c r="H8" s="191"/>
    </row>
    <row r="9" spans="2:17" x14ac:dyDescent="0.2">
      <c r="B9" s="125" t="s">
        <v>130</v>
      </c>
      <c r="C9" s="125"/>
      <c r="D9" s="125"/>
      <c r="E9" s="125"/>
      <c r="F9" s="125"/>
      <c r="G9" s="125"/>
      <c r="H9" s="125"/>
      <c r="I9" s="125"/>
      <c r="J9" s="125"/>
      <c r="K9" s="125"/>
      <c r="L9" s="125"/>
      <c r="M9" s="125"/>
      <c r="N9" s="125"/>
      <c r="O9" s="125"/>
      <c r="P9" s="125"/>
      <c r="Q9" s="125"/>
    </row>
    <row r="10" spans="2:17" x14ac:dyDescent="0.2">
      <c r="B10" s="126" t="s">
        <v>131</v>
      </c>
      <c r="C10" s="127"/>
      <c r="D10" s="127"/>
      <c r="E10" s="127"/>
      <c r="F10" s="127"/>
      <c r="G10" s="127"/>
      <c r="H10" s="127"/>
      <c r="I10" s="127"/>
      <c r="J10" s="127"/>
      <c r="K10" s="127"/>
      <c r="L10" s="127"/>
      <c r="M10" s="127"/>
      <c r="N10" s="127"/>
      <c r="O10" s="127"/>
      <c r="P10" s="127"/>
      <c r="Q10" s="128"/>
    </row>
    <row r="11" spans="2:17" x14ac:dyDescent="0.2">
      <c r="B11" s="129"/>
      <c r="C11" s="131" t="s">
        <v>1</v>
      </c>
      <c r="D11" s="133" t="s">
        <v>2</v>
      </c>
      <c r="E11" s="133"/>
      <c r="F11" s="133"/>
      <c r="G11" s="134"/>
      <c r="H11" s="133" t="s">
        <v>109</v>
      </c>
      <c r="I11" s="133"/>
      <c r="J11" s="133"/>
      <c r="K11" s="133"/>
      <c r="L11" s="133"/>
      <c r="M11" s="133"/>
      <c r="N11" s="133"/>
      <c r="O11" s="133"/>
      <c r="P11" s="133"/>
      <c r="Q11" s="136"/>
    </row>
    <row r="12" spans="2:17" ht="25.5" x14ac:dyDescent="0.2">
      <c r="B12" s="130"/>
      <c r="C12" s="132"/>
      <c r="D12" s="94" t="s">
        <v>3</v>
      </c>
      <c r="E12" s="94" t="s">
        <v>4</v>
      </c>
      <c r="F12" s="94" t="s">
        <v>5</v>
      </c>
      <c r="G12" s="135"/>
      <c r="H12" s="94" t="s">
        <v>132</v>
      </c>
      <c r="I12" s="94" t="s">
        <v>6</v>
      </c>
      <c r="J12" s="94" t="s">
        <v>133</v>
      </c>
      <c r="K12" s="94" t="s">
        <v>7</v>
      </c>
      <c r="L12" s="94" t="s">
        <v>8</v>
      </c>
      <c r="M12" s="94" t="s">
        <v>9</v>
      </c>
      <c r="N12" s="94" t="s">
        <v>10</v>
      </c>
      <c r="O12" s="94" t="s">
        <v>11</v>
      </c>
      <c r="P12" s="94" t="s">
        <v>12</v>
      </c>
      <c r="Q12" s="81" t="s">
        <v>134</v>
      </c>
    </row>
    <row r="13" spans="2:17" x14ac:dyDescent="0.2">
      <c r="B13" s="82"/>
      <c r="C13" s="83"/>
      <c r="D13" s="83"/>
      <c r="E13" s="83"/>
      <c r="F13" s="83"/>
      <c r="G13" s="83"/>
      <c r="H13" s="84"/>
      <c r="I13" s="84"/>
      <c r="J13" s="84"/>
      <c r="K13" s="84"/>
      <c r="L13" s="84"/>
      <c r="M13" s="85"/>
      <c r="N13" s="85"/>
      <c r="O13" s="85"/>
      <c r="P13" s="85"/>
      <c r="Q13" s="86"/>
    </row>
    <row r="14" spans="2:17" x14ac:dyDescent="0.2">
      <c r="B14" s="87" t="s">
        <v>1</v>
      </c>
      <c r="C14" s="95">
        <v>100</v>
      </c>
      <c r="D14" s="95">
        <v>100</v>
      </c>
      <c r="E14" s="95">
        <v>100</v>
      </c>
      <c r="F14" s="95">
        <v>100</v>
      </c>
      <c r="G14" s="95"/>
      <c r="H14" s="95">
        <v>100</v>
      </c>
      <c r="I14" s="95">
        <v>100</v>
      </c>
      <c r="J14" s="95">
        <v>100</v>
      </c>
      <c r="K14" s="95">
        <v>100</v>
      </c>
      <c r="L14" s="95">
        <v>100</v>
      </c>
      <c r="M14" s="95">
        <v>100</v>
      </c>
      <c r="N14" s="95">
        <v>100</v>
      </c>
      <c r="O14" s="95">
        <v>100</v>
      </c>
      <c r="P14" s="95">
        <v>100</v>
      </c>
      <c r="Q14" s="88">
        <v>100</v>
      </c>
    </row>
    <row r="15" spans="2:17" x14ac:dyDescent="0.2">
      <c r="B15" s="89"/>
      <c r="C15" s="96"/>
      <c r="D15" s="96"/>
      <c r="E15" s="96"/>
      <c r="F15" s="96"/>
      <c r="G15" s="96"/>
      <c r="H15" s="97"/>
      <c r="I15" s="97"/>
      <c r="J15" s="97"/>
      <c r="K15" s="97"/>
      <c r="L15" s="97"/>
      <c r="Q15" s="90"/>
    </row>
    <row r="16" spans="2:17" x14ac:dyDescent="0.2">
      <c r="B16" s="91" t="s">
        <v>75</v>
      </c>
      <c r="Q16" s="90"/>
    </row>
    <row r="17" spans="2:22" x14ac:dyDescent="0.2">
      <c r="B17" s="89" t="s">
        <v>135</v>
      </c>
      <c r="C17" s="192">
        <v>94.198102339438591</v>
      </c>
      <c r="D17" s="193">
        <v>98.832484902860429</v>
      </c>
      <c r="E17" s="193">
        <v>91.774556656347443</v>
      </c>
      <c r="F17" s="194">
        <v>56.223274054982653</v>
      </c>
      <c r="G17" s="96"/>
      <c r="H17" s="193">
        <v>99.218882637872468</v>
      </c>
      <c r="I17" s="193">
        <v>98.489016153234019</v>
      </c>
      <c r="J17" s="193">
        <v>98.174992734397776</v>
      </c>
      <c r="K17" s="193">
        <v>96.977934798033331</v>
      </c>
      <c r="L17" s="193">
        <v>98.566847630081909</v>
      </c>
      <c r="M17" s="193">
        <v>96.854713535098639</v>
      </c>
      <c r="N17" s="193">
        <v>80.777388550547641</v>
      </c>
      <c r="O17" s="193">
        <v>85.199214516939264</v>
      </c>
      <c r="P17" s="193">
        <v>85.318339008997498</v>
      </c>
      <c r="Q17" s="195">
        <v>30.861913944947293</v>
      </c>
    </row>
    <row r="18" spans="2:22" x14ac:dyDescent="0.2">
      <c r="B18" s="89" t="s">
        <v>136</v>
      </c>
      <c r="C18" s="192">
        <v>3.2912268887434961</v>
      </c>
      <c r="D18" s="193">
        <v>0.21514771723376583</v>
      </c>
      <c r="E18" s="193">
        <v>4.1640862188856831</v>
      </c>
      <c r="F18" s="194">
        <v>30.069625208918431</v>
      </c>
      <c r="G18" s="96"/>
      <c r="H18" s="193">
        <v>0</v>
      </c>
      <c r="I18" s="193">
        <v>0.42698083834044515</v>
      </c>
      <c r="J18" s="193">
        <v>0.60018751384765268</v>
      </c>
      <c r="K18" s="193">
        <v>0</v>
      </c>
      <c r="L18" s="193">
        <v>0.52910415448664716</v>
      </c>
      <c r="M18" s="193">
        <v>1.4870887480556227</v>
      </c>
      <c r="N18" s="193">
        <v>12.012237474718034</v>
      </c>
      <c r="O18" s="193">
        <v>6.4406571881840806</v>
      </c>
      <c r="P18" s="193">
        <v>5.2223782196651518</v>
      </c>
      <c r="Q18" s="195">
        <v>51.728280366878145</v>
      </c>
    </row>
    <row r="19" spans="2:22" x14ac:dyDescent="0.2">
      <c r="B19" s="89" t="s">
        <v>137</v>
      </c>
      <c r="C19" s="192">
        <v>2.4702410124699337</v>
      </c>
      <c r="D19" s="193">
        <v>0.90241464864138221</v>
      </c>
      <c r="E19" s="193">
        <v>4.0435013271933817</v>
      </c>
      <c r="F19" s="194">
        <v>13.707100736098718</v>
      </c>
      <c r="G19" s="96"/>
      <c r="H19" s="193">
        <v>0.78111736212751293</v>
      </c>
      <c r="I19" s="193">
        <v>0.94772377075506231</v>
      </c>
      <c r="J19" s="193">
        <v>1.2248197517545674</v>
      </c>
      <c r="K19" s="193">
        <v>3.0220652019666594</v>
      </c>
      <c r="L19" s="193">
        <v>0.82782981164034009</v>
      </c>
      <c r="M19" s="193">
        <v>1.6581977168456801</v>
      </c>
      <c r="N19" s="193">
        <v>7.2103739747345585</v>
      </c>
      <c r="O19" s="193">
        <v>8.3601282948767857</v>
      </c>
      <c r="P19" s="193">
        <v>9.4592827713372376</v>
      </c>
      <c r="Q19" s="195">
        <v>17.409805688174369</v>
      </c>
    </row>
    <row r="20" spans="2:22" x14ac:dyDescent="0.2">
      <c r="B20" s="99" t="s">
        <v>138</v>
      </c>
      <c r="C20" s="196">
        <v>4.0429759347927738E-2</v>
      </c>
      <c r="D20" s="197">
        <v>4.9952731264473575E-2</v>
      </c>
      <c r="E20" s="197">
        <v>1.7855797573436163E-2</v>
      </c>
      <c r="F20" s="198">
        <v>0</v>
      </c>
      <c r="G20" s="100"/>
      <c r="H20" s="197">
        <v>0</v>
      </c>
      <c r="I20" s="197">
        <v>0.13627923767034014</v>
      </c>
      <c r="J20" s="197">
        <v>0</v>
      </c>
      <c r="K20" s="197">
        <v>0</v>
      </c>
      <c r="L20" s="197">
        <v>7.6218403791111847E-2</v>
      </c>
      <c r="M20" s="197">
        <v>0</v>
      </c>
      <c r="N20" s="197">
        <v>0</v>
      </c>
      <c r="O20" s="197">
        <v>0</v>
      </c>
      <c r="P20" s="197">
        <v>0</v>
      </c>
      <c r="Q20" s="199">
        <v>0</v>
      </c>
    </row>
    <row r="23" spans="2:22" x14ac:dyDescent="0.2">
      <c r="B23" s="200" t="s">
        <v>256</v>
      </c>
      <c r="C23" s="200"/>
      <c r="D23" s="200"/>
      <c r="E23" s="200"/>
      <c r="F23" s="200"/>
      <c r="G23" s="200"/>
      <c r="H23" s="200"/>
      <c r="I23" s="200"/>
      <c r="J23" s="200"/>
      <c r="K23" s="200"/>
      <c r="L23" s="200"/>
    </row>
    <row r="25" spans="2:22" x14ac:dyDescent="0.2">
      <c r="D25" s="201" t="s">
        <v>28</v>
      </c>
    </row>
    <row r="26" spans="2:22" x14ac:dyDescent="0.2">
      <c r="B26" s="202"/>
      <c r="C26" s="203">
        <v>2004</v>
      </c>
      <c r="D26" s="203"/>
      <c r="E26" s="203"/>
      <c r="F26" s="203"/>
      <c r="G26" s="203"/>
      <c r="H26" s="203"/>
      <c r="I26" s="203"/>
      <c r="J26" s="203"/>
      <c r="K26" s="203"/>
      <c r="L26" s="203"/>
      <c r="M26" s="204" t="s">
        <v>57</v>
      </c>
      <c r="N26" s="204"/>
      <c r="O26" s="204"/>
      <c r="P26" s="204"/>
      <c r="Q26" s="204"/>
      <c r="R26" s="204"/>
      <c r="S26" s="204"/>
      <c r="T26" s="204"/>
      <c r="U26" s="204"/>
      <c r="V26" s="204"/>
    </row>
    <row r="27" spans="2:22" x14ac:dyDescent="0.2">
      <c r="B27" s="202" t="s">
        <v>29</v>
      </c>
      <c r="C27" s="205" t="s">
        <v>30</v>
      </c>
      <c r="D27" s="205" t="s">
        <v>31</v>
      </c>
      <c r="E27" s="205" t="s">
        <v>32</v>
      </c>
      <c r="F27" s="205" t="s">
        <v>33</v>
      </c>
      <c r="G27" s="205" t="s">
        <v>34</v>
      </c>
      <c r="H27" s="205" t="s">
        <v>35</v>
      </c>
      <c r="I27" s="205" t="s">
        <v>36</v>
      </c>
      <c r="J27" s="205" t="s">
        <v>11</v>
      </c>
      <c r="K27" s="205" t="s">
        <v>37</v>
      </c>
      <c r="L27" s="205" t="s">
        <v>38</v>
      </c>
      <c r="M27" s="206"/>
      <c r="P27" s="201"/>
    </row>
    <row r="28" spans="2:22" x14ac:dyDescent="0.2">
      <c r="B28" s="207" t="s">
        <v>39</v>
      </c>
      <c r="C28" s="208">
        <v>54137</v>
      </c>
      <c r="D28" s="208">
        <v>17537</v>
      </c>
      <c r="E28" s="208">
        <v>7506</v>
      </c>
      <c r="F28" s="209">
        <v>757</v>
      </c>
      <c r="G28" s="208">
        <v>3225</v>
      </c>
      <c r="H28" s="208">
        <v>5597</v>
      </c>
      <c r="I28" s="208">
        <v>2095</v>
      </c>
      <c r="J28" s="210">
        <v>2228</v>
      </c>
      <c r="K28" s="208">
        <v>1230</v>
      </c>
      <c r="L28" s="211">
        <v>139</v>
      </c>
      <c r="M28" s="212"/>
      <c r="P28" s="203" t="s">
        <v>29</v>
      </c>
      <c r="Q28" s="203" t="s">
        <v>58</v>
      </c>
      <c r="R28" s="203"/>
      <c r="S28" s="203" t="s">
        <v>276</v>
      </c>
      <c r="T28" s="203"/>
    </row>
    <row r="29" spans="2:22" x14ac:dyDescent="0.2">
      <c r="B29" s="207" t="s">
        <v>46</v>
      </c>
      <c r="C29" s="209">
        <v>20</v>
      </c>
      <c r="D29" s="209">
        <v>98</v>
      </c>
      <c r="E29" s="209">
        <v>6</v>
      </c>
      <c r="F29" s="209"/>
      <c r="G29" s="209">
        <v>16</v>
      </c>
      <c r="H29" s="209">
        <v>16</v>
      </c>
      <c r="I29" s="209">
        <v>590</v>
      </c>
      <c r="J29" s="211">
        <v>157</v>
      </c>
      <c r="K29" s="209">
        <v>837</v>
      </c>
      <c r="L29" s="211">
        <v>1464</v>
      </c>
      <c r="M29" s="212"/>
      <c r="P29" s="203"/>
      <c r="Q29" s="205">
        <v>2004</v>
      </c>
      <c r="R29" s="205">
        <v>2012</v>
      </c>
      <c r="S29" s="205">
        <v>2004</v>
      </c>
      <c r="T29" s="205">
        <v>2012</v>
      </c>
    </row>
    <row r="30" spans="2:22" x14ac:dyDescent="0.2">
      <c r="B30" s="207" t="s">
        <v>40</v>
      </c>
      <c r="C30" s="208">
        <v>1140</v>
      </c>
      <c r="D30" s="208">
        <v>1255</v>
      </c>
      <c r="E30" s="209">
        <v>101</v>
      </c>
      <c r="F30" s="209">
        <v>9</v>
      </c>
      <c r="G30" s="209">
        <v>283</v>
      </c>
      <c r="H30" s="209">
        <v>198</v>
      </c>
      <c r="I30" s="209">
        <v>364</v>
      </c>
      <c r="J30" s="211">
        <v>520</v>
      </c>
      <c r="K30" s="209">
        <v>135</v>
      </c>
      <c r="L30" s="211">
        <v>153</v>
      </c>
      <c r="M30" s="212"/>
      <c r="P30" s="213" t="s">
        <v>39</v>
      </c>
      <c r="Q30" s="208">
        <v>94451</v>
      </c>
      <c r="R30" s="208">
        <v>111699</v>
      </c>
      <c r="S30" s="214">
        <v>78.599999999999994</v>
      </c>
      <c r="T30" s="214">
        <v>83.2</v>
      </c>
    </row>
    <row r="31" spans="2:22" x14ac:dyDescent="0.2">
      <c r="B31" s="207" t="s">
        <v>47</v>
      </c>
      <c r="C31" s="209">
        <v>25</v>
      </c>
      <c r="D31" s="209">
        <v>58</v>
      </c>
      <c r="E31" s="209">
        <v>3</v>
      </c>
      <c r="F31" s="209">
        <v>11</v>
      </c>
      <c r="G31" s="209">
        <v>13</v>
      </c>
      <c r="H31" s="209">
        <v>22</v>
      </c>
      <c r="I31" s="209">
        <v>64</v>
      </c>
      <c r="J31" s="211">
        <v>53</v>
      </c>
      <c r="K31" s="209">
        <v>297</v>
      </c>
      <c r="L31" s="211">
        <v>512</v>
      </c>
      <c r="M31" s="212"/>
      <c r="P31" s="213" t="s">
        <v>59</v>
      </c>
      <c r="Q31" s="208">
        <v>3205</v>
      </c>
      <c r="R31" s="208">
        <v>8143</v>
      </c>
      <c r="S31" s="214">
        <v>2.7</v>
      </c>
      <c r="T31" s="214">
        <v>6.1</v>
      </c>
    </row>
    <row r="32" spans="2:22" x14ac:dyDescent="0.2">
      <c r="B32" s="207" t="s">
        <v>48</v>
      </c>
      <c r="C32" s="209">
        <v>360</v>
      </c>
      <c r="D32" s="209">
        <v>154</v>
      </c>
      <c r="E32" s="209">
        <v>866</v>
      </c>
      <c r="F32" s="209">
        <v>21</v>
      </c>
      <c r="G32" s="209">
        <v>50</v>
      </c>
      <c r="H32" s="209">
        <v>81</v>
      </c>
      <c r="I32" s="209">
        <v>71</v>
      </c>
      <c r="J32" s="211">
        <v>507</v>
      </c>
      <c r="K32" s="209">
        <v>51</v>
      </c>
      <c r="L32" s="210">
        <v>2010</v>
      </c>
      <c r="M32" s="212"/>
      <c r="P32" s="213" t="s">
        <v>40</v>
      </c>
      <c r="Q32" s="208">
        <v>4158</v>
      </c>
      <c r="R32" s="208">
        <v>4330</v>
      </c>
      <c r="S32" s="214">
        <v>3.5</v>
      </c>
      <c r="T32" s="214">
        <v>3.2</v>
      </c>
    </row>
    <row r="33" spans="2:20" x14ac:dyDescent="0.2">
      <c r="B33" s="215" t="s">
        <v>56</v>
      </c>
      <c r="C33" s="216">
        <f>SUM(C28:C32)</f>
        <v>55682</v>
      </c>
      <c r="D33" s="216">
        <f t="shared" ref="D33:L33" si="0">SUM(D28:D32)</f>
        <v>19102</v>
      </c>
      <c r="E33" s="216">
        <f t="shared" si="0"/>
        <v>8482</v>
      </c>
      <c r="F33" s="216">
        <f t="shared" si="0"/>
        <v>798</v>
      </c>
      <c r="G33" s="216">
        <f t="shared" si="0"/>
        <v>3587</v>
      </c>
      <c r="H33" s="216">
        <f t="shared" si="0"/>
        <v>5914</v>
      </c>
      <c r="I33" s="216">
        <f t="shared" si="0"/>
        <v>3184</v>
      </c>
      <c r="J33" s="216">
        <f t="shared" si="0"/>
        <v>3465</v>
      </c>
      <c r="K33" s="216">
        <f t="shared" si="0"/>
        <v>2550</v>
      </c>
      <c r="L33" s="216">
        <f t="shared" si="0"/>
        <v>4278</v>
      </c>
      <c r="M33" s="217"/>
      <c r="P33" s="213" t="s">
        <v>47</v>
      </c>
      <c r="Q33" s="208">
        <v>1058</v>
      </c>
      <c r="R33" s="208">
        <v>2282</v>
      </c>
      <c r="S33" s="214">
        <v>0.9</v>
      </c>
      <c r="T33" s="214">
        <v>1.7</v>
      </c>
    </row>
    <row r="34" spans="2:20" x14ac:dyDescent="0.2">
      <c r="B34" s="207" t="s">
        <v>42</v>
      </c>
      <c r="C34" s="209">
        <v>875</v>
      </c>
      <c r="D34" s="209">
        <v>1313</v>
      </c>
      <c r="E34" s="209">
        <v>535</v>
      </c>
      <c r="F34" s="209">
        <v>61</v>
      </c>
      <c r="G34" s="209">
        <v>467</v>
      </c>
      <c r="H34" s="209">
        <v>251</v>
      </c>
      <c r="I34" s="209">
        <v>589</v>
      </c>
      <c r="J34" s="211">
        <v>726</v>
      </c>
      <c r="K34" s="209">
        <v>667</v>
      </c>
      <c r="L34" s="210">
        <v>4764</v>
      </c>
      <c r="M34" s="212"/>
      <c r="P34" s="213" t="s">
        <v>43</v>
      </c>
      <c r="Q34" s="209" t="s">
        <v>14</v>
      </c>
      <c r="R34" s="208">
        <v>3770</v>
      </c>
      <c r="S34" s="214" t="s">
        <v>14</v>
      </c>
      <c r="T34" s="214">
        <v>2.8</v>
      </c>
    </row>
    <row r="35" spans="2:20" x14ac:dyDescent="0.2">
      <c r="B35" s="207" t="s">
        <v>49</v>
      </c>
      <c r="C35" s="209">
        <v>743</v>
      </c>
      <c r="D35" s="209">
        <v>159</v>
      </c>
      <c r="E35" s="209">
        <v>211</v>
      </c>
      <c r="F35" s="209">
        <v>66</v>
      </c>
      <c r="G35" s="209">
        <v>190</v>
      </c>
      <c r="H35" s="209">
        <v>128</v>
      </c>
      <c r="I35" s="209">
        <v>171</v>
      </c>
      <c r="J35" s="211">
        <v>147</v>
      </c>
      <c r="K35" s="209">
        <v>439</v>
      </c>
      <c r="L35" s="211">
        <v>616</v>
      </c>
      <c r="M35" s="212"/>
      <c r="P35" s="213" t="s">
        <v>51</v>
      </c>
      <c r="Q35" s="209" t="s">
        <v>14</v>
      </c>
      <c r="R35" s="209">
        <v>196</v>
      </c>
      <c r="S35" s="214" t="s">
        <v>14</v>
      </c>
      <c r="T35" s="214">
        <v>0.14000000000000001</v>
      </c>
    </row>
    <row r="36" spans="2:20" x14ac:dyDescent="0.2">
      <c r="B36" s="215" t="s">
        <v>1</v>
      </c>
      <c r="C36" s="218">
        <v>57300</v>
      </c>
      <c r="D36" s="218">
        <v>20571</v>
      </c>
      <c r="E36" s="218">
        <v>9228</v>
      </c>
      <c r="F36" s="219">
        <v>925</v>
      </c>
      <c r="G36" s="218">
        <v>4244</v>
      </c>
      <c r="H36" s="218">
        <v>6293</v>
      </c>
      <c r="I36" s="218">
        <v>3944</v>
      </c>
      <c r="J36" s="220">
        <v>4338</v>
      </c>
      <c r="K36" s="218">
        <v>3656</v>
      </c>
      <c r="L36" s="220">
        <v>9658</v>
      </c>
      <c r="M36" s="212"/>
      <c r="P36" s="213" t="s">
        <v>48</v>
      </c>
      <c r="Q36" s="208">
        <v>4170</v>
      </c>
      <c r="R36" s="209">
        <v>725</v>
      </c>
      <c r="S36" s="214">
        <v>3.5</v>
      </c>
      <c r="T36" s="214">
        <v>0.5</v>
      </c>
    </row>
    <row r="37" spans="2:20" x14ac:dyDescent="0.2">
      <c r="B37" s="207" t="s">
        <v>52</v>
      </c>
      <c r="C37" s="221">
        <v>242946</v>
      </c>
      <c r="D37" s="221">
        <v>85986</v>
      </c>
      <c r="E37" s="221">
        <v>36639</v>
      </c>
      <c r="F37" s="222">
        <v>2887</v>
      </c>
      <c r="G37" s="221">
        <v>15980</v>
      </c>
      <c r="H37" s="221">
        <v>24649</v>
      </c>
      <c r="I37" s="209">
        <v>16642</v>
      </c>
      <c r="J37" s="221">
        <v>18749</v>
      </c>
      <c r="K37" s="221">
        <v>14215</v>
      </c>
      <c r="L37" s="223">
        <v>34136</v>
      </c>
      <c r="M37" s="212"/>
      <c r="P37" s="224" t="s">
        <v>56</v>
      </c>
      <c r="Q37" s="216">
        <f>SUM(Q30:Q36)</f>
        <v>107042</v>
      </c>
      <c r="R37" s="216">
        <f t="shared" ref="R37:T37" si="1">SUM(R30:R36)</f>
        <v>131145</v>
      </c>
      <c r="S37" s="216">
        <f t="shared" si="1"/>
        <v>89.2</v>
      </c>
      <c r="T37" s="216">
        <f t="shared" si="1"/>
        <v>97.64</v>
      </c>
    </row>
    <row r="38" spans="2:20" x14ac:dyDescent="0.2">
      <c r="B38" s="215" t="s">
        <v>54</v>
      </c>
      <c r="C38" s="218">
        <f>(C33/C36)*100</f>
        <v>97.176265270506107</v>
      </c>
      <c r="D38" s="218">
        <f t="shared" ref="D38:L38" si="2">(D33/D36)*100</f>
        <v>92.858879004423699</v>
      </c>
      <c r="E38" s="218">
        <f t="shared" si="2"/>
        <v>91.91590810576507</v>
      </c>
      <c r="F38" s="218">
        <f t="shared" si="2"/>
        <v>86.27027027027026</v>
      </c>
      <c r="G38" s="218">
        <f t="shared" si="2"/>
        <v>84.519321394910463</v>
      </c>
      <c r="H38" s="218">
        <f t="shared" si="2"/>
        <v>93.97743524551089</v>
      </c>
      <c r="I38" s="218">
        <f t="shared" si="2"/>
        <v>80.730223123732245</v>
      </c>
      <c r="J38" s="218">
        <f t="shared" si="2"/>
        <v>79.875518672199178</v>
      </c>
      <c r="K38" s="218">
        <f t="shared" si="2"/>
        <v>69.748358862144428</v>
      </c>
      <c r="L38" s="218">
        <f t="shared" si="2"/>
        <v>44.29488506937254</v>
      </c>
      <c r="M38" s="225"/>
      <c r="P38" s="213" t="s">
        <v>42</v>
      </c>
      <c r="Q38" s="208">
        <v>10248</v>
      </c>
      <c r="R38" s="208">
        <v>1083</v>
      </c>
      <c r="S38" s="214">
        <v>8.5</v>
      </c>
      <c r="T38" s="214">
        <v>0.8</v>
      </c>
    </row>
    <row r="39" spans="2:20" x14ac:dyDescent="0.2">
      <c r="B39" s="226"/>
      <c r="C39" s="227"/>
      <c r="D39" s="228"/>
      <c r="E39" s="228"/>
      <c r="F39" s="229"/>
      <c r="G39" s="228"/>
      <c r="H39" s="228"/>
      <c r="I39" s="228"/>
      <c r="J39" s="230"/>
      <c r="K39" s="228"/>
      <c r="L39" s="231"/>
      <c r="P39" s="213" t="s">
        <v>49</v>
      </c>
      <c r="Q39" s="208">
        <v>2867</v>
      </c>
      <c r="R39" s="208">
        <v>2101</v>
      </c>
      <c r="S39" s="214">
        <v>2.4</v>
      </c>
      <c r="T39" s="214">
        <v>1.6</v>
      </c>
    </row>
    <row r="40" spans="2:20" x14ac:dyDescent="0.2">
      <c r="B40" s="205"/>
      <c r="C40" s="203">
        <v>2012</v>
      </c>
      <c r="D40" s="203"/>
      <c r="E40" s="203"/>
      <c r="F40" s="203"/>
      <c r="G40" s="203"/>
      <c r="H40" s="203"/>
      <c r="I40" s="203"/>
      <c r="J40" s="203"/>
      <c r="K40" s="203"/>
      <c r="L40" s="203"/>
      <c r="P40" s="213" t="s">
        <v>1</v>
      </c>
      <c r="Q40" s="221">
        <v>120157</v>
      </c>
      <c r="R40" s="221">
        <v>134329</v>
      </c>
      <c r="S40" s="232">
        <v>100</v>
      </c>
      <c r="T40" s="232">
        <v>100</v>
      </c>
    </row>
    <row r="41" spans="2:20" x14ac:dyDescent="0.2">
      <c r="B41" s="205" t="s">
        <v>29</v>
      </c>
      <c r="C41" s="205" t="s">
        <v>30</v>
      </c>
      <c r="D41" s="205" t="s">
        <v>31</v>
      </c>
      <c r="E41" s="205" t="s">
        <v>32</v>
      </c>
      <c r="F41" s="205" t="s">
        <v>33</v>
      </c>
      <c r="G41" s="205" t="s">
        <v>34</v>
      </c>
      <c r="H41" s="205" t="s">
        <v>35</v>
      </c>
      <c r="I41" s="205" t="s">
        <v>36</v>
      </c>
      <c r="J41" s="205" t="s">
        <v>11</v>
      </c>
      <c r="K41" s="205" t="s">
        <v>37</v>
      </c>
      <c r="L41" s="205" t="s">
        <v>38</v>
      </c>
      <c r="M41" s="206"/>
      <c r="P41" s="233" t="s">
        <v>45</v>
      </c>
    </row>
    <row r="42" spans="2:20" x14ac:dyDescent="0.2">
      <c r="B42" s="213" t="s">
        <v>39</v>
      </c>
      <c r="C42" s="208">
        <v>55676</v>
      </c>
      <c r="D42" s="208">
        <v>25728</v>
      </c>
      <c r="E42" s="208">
        <v>9019</v>
      </c>
      <c r="F42" s="209">
        <v>965</v>
      </c>
      <c r="G42" s="208">
        <v>4233</v>
      </c>
      <c r="H42" s="208">
        <v>7616</v>
      </c>
      <c r="I42" s="208">
        <v>2527</v>
      </c>
      <c r="J42" s="210">
        <v>3672</v>
      </c>
      <c r="K42" s="208">
        <v>1846</v>
      </c>
      <c r="L42" s="211">
        <v>417</v>
      </c>
      <c r="M42" s="212"/>
      <c r="P42" s="234"/>
    </row>
    <row r="43" spans="2:20" x14ac:dyDescent="0.2">
      <c r="B43" s="213" t="s">
        <v>50</v>
      </c>
      <c r="C43" s="209">
        <v>165</v>
      </c>
      <c r="D43" s="209">
        <v>53</v>
      </c>
      <c r="E43" s="209">
        <v>25</v>
      </c>
      <c r="F43" s="209">
        <v>2</v>
      </c>
      <c r="G43" s="209">
        <v>41</v>
      </c>
      <c r="H43" s="209">
        <v>15</v>
      </c>
      <c r="I43" s="209">
        <v>646</v>
      </c>
      <c r="J43" s="211">
        <v>319</v>
      </c>
      <c r="K43" s="208">
        <v>1175</v>
      </c>
      <c r="L43" s="210">
        <v>5702</v>
      </c>
      <c r="M43" s="212"/>
    </row>
    <row r="44" spans="2:20" x14ac:dyDescent="0.2">
      <c r="B44" s="213" t="s">
        <v>40</v>
      </c>
      <c r="C44" s="208">
        <v>1200</v>
      </c>
      <c r="D44" s="208">
        <v>1113</v>
      </c>
      <c r="E44" s="209">
        <v>53</v>
      </c>
      <c r="F44" s="209">
        <v>10</v>
      </c>
      <c r="G44" s="209">
        <v>269</v>
      </c>
      <c r="H44" s="209">
        <v>218</v>
      </c>
      <c r="I44" s="209">
        <v>265</v>
      </c>
      <c r="J44" s="211">
        <v>758</v>
      </c>
      <c r="K44" s="209">
        <v>184</v>
      </c>
      <c r="L44" s="211">
        <v>260</v>
      </c>
      <c r="M44" s="212"/>
    </row>
    <row r="45" spans="2:20" x14ac:dyDescent="0.2">
      <c r="B45" s="213" t="s">
        <v>47</v>
      </c>
      <c r="C45" s="209">
        <v>67</v>
      </c>
      <c r="D45" s="209">
        <v>69</v>
      </c>
      <c r="E45" s="209">
        <v>14</v>
      </c>
      <c r="F45" s="209">
        <v>2</v>
      </c>
      <c r="G45" s="209">
        <v>20</v>
      </c>
      <c r="H45" s="209">
        <v>28</v>
      </c>
      <c r="I45" s="209">
        <v>137</v>
      </c>
      <c r="J45" s="211">
        <v>117</v>
      </c>
      <c r="K45" s="209">
        <v>632</v>
      </c>
      <c r="L45" s="210">
        <v>1196</v>
      </c>
      <c r="M45" s="212"/>
    </row>
    <row r="46" spans="2:20" x14ac:dyDescent="0.2">
      <c r="B46" s="213" t="s">
        <v>43</v>
      </c>
      <c r="C46" s="209">
        <v>515</v>
      </c>
      <c r="D46" s="209">
        <v>420</v>
      </c>
      <c r="E46" s="209">
        <v>90</v>
      </c>
      <c r="F46" s="209">
        <v>18</v>
      </c>
      <c r="G46" s="209">
        <v>58</v>
      </c>
      <c r="H46" s="209">
        <v>90</v>
      </c>
      <c r="I46" s="209">
        <v>384</v>
      </c>
      <c r="J46" s="211">
        <v>303</v>
      </c>
      <c r="K46" s="209">
        <v>344</v>
      </c>
      <c r="L46" s="210">
        <v>1548</v>
      </c>
      <c r="M46" s="212"/>
    </row>
    <row r="47" spans="2:20" x14ac:dyDescent="0.2">
      <c r="B47" s="213" t="s">
        <v>51</v>
      </c>
      <c r="C47" s="209">
        <v>22</v>
      </c>
      <c r="D47" s="209">
        <v>24</v>
      </c>
      <c r="E47" s="209">
        <v>4</v>
      </c>
      <c r="F47" s="209">
        <v>0</v>
      </c>
      <c r="G47" s="209">
        <v>2</v>
      </c>
      <c r="H47" s="209">
        <v>6</v>
      </c>
      <c r="I47" s="209">
        <v>17</v>
      </c>
      <c r="J47" s="211">
        <v>20</v>
      </c>
      <c r="K47" s="209">
        <v>18</v>
      </c>
      <c r="L47" s="211">
        <v>83</v>
      </c>
      <c r="M47" s="212"/>
    </row>
    <row r="48" spans="2:20" x14ac:dyDescent="0.2">
      <c r="B48" s="224" t="s">
        <v>41</v>
      </c>
      <c r="C48" s="235">
        <v>90</v>
      </c>
      <c r="D48" s="235">
        <v>136</v>
      </c>
      <c r="E48" s="235">
        <v>23</v>
      </c>
      <c r="F48" s="235">
        <v>3</v>
      </c>
      <c r="G48" s="235">
        <v>20</v>
      </c>
      <c r="H48" s="235">
        <v>10</v>
      </c>
      <c r="I48" s="235">
        <v>31</v>
      </c>
      <c r="J48" s="236">
        <v>68</v>
      </c>
      <c r="K48" s="235">
        <v>45</v>
      </c>
      <c r="L48" s="236">
        <v>299</v>
      </c>
      <c r="M48" s="212"/>
    </row>
    <row r="49" spans="2:15" x14ac:dyDescent="0.2">
      <c r="B49" s="237" t="s">
        <v>56</v>
      </c>
      <c r="C49" s="216">
        <f>SUM(C42:C48)</f>
        <v>57735</v>
      </c>
      <c r="D49" s="216">
        <f t="shared" ref="D49:L49" si="3">SUM(D42:D48)</f>
        <v>27543</v>
      </c>
      <c r="E49" s="216">
        <f t="shared" si="3"/>
        <v>9228</v>
      </c>
      <c r="F49" s="216">
        <f t="shared" si="3"/>
        <v>1000</v>
      </c>
      <c r="G49" s="216">
        <f t="shared" si="3"/>
        <v>4643</v>
      </c>
      <c r="H49" s="216">
        <f t="shared" si="3"/>
        <v>7983</v>
      </c>
      <c r="I49" s="216">
        <f t="shared" si="3"/>
        <v>4007</v>
      </c>
      <c r="J49" s="216">
        <f t="shared" si="3"/>
        <v>5257</v>
      </c>
      <c r="K49" s="216">
        <f t="shared" si="3"/>
        <v>4244</v>
      </c>
      <c r="L49" s="216">
        <f t="shared" si="3"/>
        <v>9505</v>
      </c>
      <c r="M49" s="217"/>
    </row>
    <row r="50" spans="2:15" x14ac:dyDescent="0.2">
      <c r="B50" s="213" t="s">
        <v>42</v>
      </c>
      <c r="C50" s="209">
        <v>210</v>
      </c>
      <c r="D50" s="209">
        <v>199</v>
      </c>
      <c r="E50" s="209">
        <v>71</v>
      </c>
      <c r="F50" s="209">
        <v>10</v>
      </c>
      <c r="G50" s="209">
        <v>43</v>
      </c>
      <c r="H50" s="209">
        <v>67</v>
      </c>
      <c r="I50" s="209">
        <v>34</v>
      </c>
      <c r="J50" s="211">
        <v>116</v>
      </c>
      <c r="K50" s="209">
        <v>36</v>
      </c>
      <c r="L50" s="211">
        <v>297</v>
      </c>
      <c r="M50" s="212"/>
    </row>
    <row r="51" spans="2:15" x14ac:dyDescent="0.2">
      <c r="B51" s="213" t="s">
        <v>49</v>
      </c>
      <c r="C51" s="209">
        <v>880</v>
      </c>
      <c r="D51" s="209">
        <v>172</v>
      </c>
      <c r="E51" s="209">
        <v>164</v>
      </c>
      <c r="F51" s="209">
        <v>68</v>
      </c>
      <c r="G51" s="209">
        <v>59</v>
      </c>
      <c r="H51" s="209">
        <v>30</v>
      </c>
      <c r="I51" s="209">
        <v>211</v>
      </c>
      <c r="J51" s="211">
        <v>200</v>
      </c>
      <c r="K51" s="209">
        <v>184</v>
      </c>
      <c r="L51" s="211">
        <v>133</v>
      </c>
      <c r="M51" s="212"/>
    </row>
    <row r="52" spans="2:15" x14ac:dyDescent="0.2">
      <c r="B52" s="237" t="s">
        <v>44</v>
      </c>
      <c r="C52" s="218">
        <v>58825</v>
      </c>
      <c r="D52" s="218">
        <v>27914</v>
      </c>
      <c r="E52" s="218">
        <v>9463</v>
      </c>
      <c r="F52" s="218">
        <v>1078</v>
      </c>
      <c r="G52" s="218">
        <v>4745</v>
      </c>
      <c r="H52" s="218">
        <v>8080</v>
      </c>
      <c r="I52" s="218">
        <v>4252</v>
      </c>
      <c r="J52" s="220">
        <v>5573</v>
      </c>
      <c r="K52" s="218">
        <v>4464</v>
      </c>
      <c r="L52" s="220">
        <v>9935</v>
      </c>
      <c r="M52" s="212"/>
    </row>
    <row r="53" spans="2:15" x14ac:dyDescent="0.2">
      <c r="B53" s="238" t="s">
        <v>55</v>
      </c>
      <c r="C53" s="221">
        <v>240924</v>
      </c>
      <c r="D53" s="221">
        <v>118222</v>
      </c>
      <c r="E53" s="221">
        <v>34233</v>
      </c>
      <c r="F53" s="221">
        <v>3391</v>
      </c>
      <c r="G53" s="221">
        <v>17480</v>
      </c>
      <c r="H53" s="221">
        <v>31420</v>
      </c>
      <c r="I53" s="221">
        <v>18294</v>
      </c>
      <c r="J53" s="223">
        <v>24700</v>
      </c>
      <c r="K53" s="221">
        <v>15909</v>
      </c>
      <c r="L53" s="223">
        <v>37065</v>
      </c>
      <c r="M53" s="212"/>
    </row>
    <row r="54" spans="2:15" x14ac:dyDescent="0.2">
      <c r="B54" s="237" t="s">
        <v>53</v>
      </c>
      <c r="C54" s="218">
        <f>(C49/C52)*100</f>
        <v>98.147046323841906</v>
      </c>
      <c r="D54" s="218">
        <f t="shared" ref="D54:L54" si="4">(D49/D52)*100</f>
        <v>98.670917819015543</v>
      </c>
      <c r="E54" s="218">
        <f t="shared" si="4"/>
        <v>97.516643770474474</v>
      </c>
      <c r="F54" s="218">
        <f t="shared" si="4"/>
        <v>92.764378478664185</v>
      </c>
      <c r="G54" s="218">
        <f t="shared" si="4"/>
        <v>97.850368809272908</v>
      </c>
      <c r="H54" s="218">
        <f t="shared" si="4"/>
        <v>98.799504950495049</v>
      </c>
      <c r="I54" s="218">
        <f t="shared" si="4"/>
        <v>94.238005644402634</v>
      </c>
      <c r="J54" s="218">
        <f t="shared" si="4"/>
        <v>94.329804414139602</v>
      </c>
      <c r="K54" s="218">
        <f t="shared" si="4"/>
        <v>95.071684587813621</v>
      </c>
      <c r="L54" s="218">
        <f t="shared" si="4"/>
        <v>95.67186713638651</v>
      </c>
      <c r="M54" s="225"/>
    </row>
    <row r="55" spans="2:15" x14ac:dyDescent="0.2">
      <c r="D55" s="234" t="s">
        <v>45</v>
      </c>
    </row>
    <row r="59" spans="2:15" x14ac:dyDescent="0.2">
      <c r="B59" s="200" t="s">
        <v>257</v>
      </c>
      <c r="C59" s="200"/>
      <c r="D59" s="200"/>
      <c r="E59" s="200"/>
      <c r="F59" s="200"/>
      <c r="G59" s="200"/>
      <c r="H59" s="200"/>
      <c r="I59" s="200"/>
      <c r="J59" s="200"/>
      <c r="K59" s="200"/>
      <c r="L59" s="200"/>
    </row>
    <row r="61" spans="2:15" x14ac:dyDescent="0.2">
      <c r="B61" s="239" t="s">
        <v>60</v>
      </c>
      <c r="C61" s="239"/>
      <c r="D61" s="239"/>
      <c r="E61" s="239"/>
      <c r="F61" s="239"/>
      <c r="G61" s="239"/>
      <c r="H61" s="239"/>
      <c r="I61" s="239"/>
    </row>
    <row r="62" spans="2:15" x14ac:dyDescent="0.2">
      <c r="B62" s="240" t="s">
        <v>64</v>
      </c>
      <c r="C62" s="241">
        <v>2015</v>
      </c>
      <c r="D62" s="242"/>
      <c r="E62" s="241">
        <v>2016</v>
      </c>
      <c r="F62" s="242"/>
      <c r="G62" s="241">
        <v>2017</v>
      </c>
      <c r="H62" s="242"/>
      <c r="I62" s="241">
        <v>2018</v>
      </c>
      <c r="J62" s="242"/>
      <c r="K62" s="241">
        <v>2019</v>
      </c>
      <c r="L62" s="242"/>
    </row>
    <row r="63" spans="2:15" ht="13.5" x14ac:dyDescent="0.2">
      <c r="B63" s="243"/>
      <c r="C63" s="244" t="s">
        <v>61</v>
      </c>
      <c r="D63" s="245" t="s">
        <v>62</v>
      </c>
      <c r="E63" s="244" t="s">
        <v>61</v>
      </c>
      <c r="F63" s="245" t="s">
        <v>62</v>
      </c>
      <c r="G63" s="244" t="s">
        <v>61</v>
      </c>
      <c r="H63" s="245" t="s">
        <v>62</v>
      </c>
      <c r="I63" s="244" t="s">
        <v>61</v>
      </c>
      <c r="J63" s="245" t="s">
        <v>62</v>
      </c>
      <c r="K63" s="244" t="s">
        <v>61</v>
      </c>
      <c r="L63" s="245" t="s">
        <v>62</v>
      </c>
    </row>
    <row r="64" spans="2:15" ht="13.5" x14ac:dyDescent="0.2">
      <c r="B64" s="246" t="s">
        <v>63</v>
      </c>
      <c r="C64" s="247">
        <v>89805</v>
      </c>
      <c r="D64" s="248">
        <v>95</v>
      </c>
      <c r="E64" s="247">
        <v>91832</v>
      </c>
      <c r="F64" s="248">
        <v>96.3</v>
      </c>
      <c r="G64" s="247">
        <v>90814</v>
      </c>
      <c r="H64" s="248">
        <v>94.2</v>
      </c>
      <c r="I64" s="247">
        <v>93228</v>
      </c>
      <c r="J64" s="248">
        <v>95.5</v>
      </c>
      <c r="K64" s="247">
        <v>95219</v>
      </c>
      <c r="L64" s="248">
        <v>96.7</v>
      </c>
      <c r="O64" s="249"/>
    </row>
    <row r="65" spans="2:15" ht="13.5" x14ac:dyDescent="0.2">
      <c r="B65" s="246" t="s">
        <v>65</v>
      </c>
      <c r="C65" s="250">
        <v>755</v>
      </c>
      <c r="D65" s="250">
        <v>0.8</v>
      </c>
      <c r="E65" s="250" t="s">
        <v>14</v>
      </c>
      <c r="F65" s="250" t="s">
        <v>14</v>
      </c>
      <c r="G65" s="250">
        <v>92</v>
      </c>
      <c r="H65" s="250">
        <v>0.1</v>
      </c>
      <c r="I65" s="250" t="s">
        <v>14</v>
      </c>
      <c r="J65" s="250" t="s">
        <v>14</v>
      </c>
      <c r="K65" s="250">
        <v>201</v>
      </c>
      <c r="L65" s="250">
        <v>0.2</v>
      </c>
      <c r="O65" s="96"/>
    </row>
    <row r="66" spans="2:15" ht="13.5" x14ac:dyDescent="0.2">
      <c r="B66" s="251" t="s">
        <v>464</v>
      </c>
      <c r="C66" s="252">
        <v>2947</v>
      </c>
      <c r="D66" s="250">
        <v>3.1</v>
      </c>
      <c r="E66" s="252">
        <v>2391</v>
      </c>
      <c r="F66" s="250">
        <v>2.5</v>
      </c>
      <c r="G66" s="252">
        <v>3951</v>
      </c>
      <c r="H66" s="250">
        <v>4.0999999999999996</v>
      </c>
      <c r="I66" s="252">
        <v>2594</v>
      </c>
      <c r="J66" s="250">
        <v>2.7</v>
      </c>
      <c r="K66" s="252">
        <v>1045</v>
      </c>
      <c r="L66" s="250">
        <v>1.1000000000000001</v>
      </c>
      <c r="O66" s="96"/>
    </row>
    <row r="67" spans="2:15" ht="13.5" x14ac:dyDescent="0.2">
      <c r="B67" s="246" t="s">
        <v>47</v>
      </c>
      <c r="C67" s="250">
        <v>233</v>
      </c>
      <c r="D67" s="250">
        <v>0.2</v>
      </c>
      <c r="E67" s="250">
        <v>154</v>
      </c>
      <c r="F67" s="250">
        <v>0.2</v>
      </c>
      <c r="G67" s="250">
        <v>233</v>
      </c>
      <c r="H67" s="250">
        <v>0.2</v>
      </c>
      <c r="I67" s="250">
        <v>64</v>
      </c>
      <c r="J67" s="250">
        <v>0.1</v>
      </c>
      <c r="K67" s="250">
        <v>81</v>
      </c>
      <c r="L67" s="250">
        <v>0.1</v>
      </c>
      <c r="O67" s="96"/>
    </row>
    <row r="68" spans="2:15" ht="13.5" x14ac:dyDescent="0.2">
      <c r="B68" s="251" t="s">
        <v>465</v>
      </c>
      <c r="C68" s="250">
        <v>98</v>
      </c>
      <c r="D68" s="250">
        <v>0.1</v>
      </c>
      <c r="E68" s="250">
        <v>39</v>
      </c>
      <c r="F68" s="250" t="s">
        <v>14</v>
      </c>
      <c r="G68" s="250">
        <v>132</v>
      </c>
      <c r="H68" s="250">
        <v>0.1</v>
      </c>
      <c r="I68" s="250">
        <v>174</v>
      </c>
      <c r="J68" s="250">
        <v>0.2</v>
      </c>
      <c r="K68" s="250">
        <v>576</v>
      </c>
      <c r="L68" s="250">
        <v>0.6</v>
      </c>
      <c r="O68" s="253"/>
    </row>
    <row r="69" spans="2:15" x14ac:dyDescent="0.2">
      <c r="B69" s="254" t="s">
        <v>70</v>
      </c>
      <c r="C69" s="255">
        <f>SUM(C64:C68)</f>
        <v>93838</v>
      </c>
      <c r="D69" s="255">
        <f t="shared" ref="D69:L69" si="5">SUM(D64:D68)</f>
        <v>99.199999999999989</v>
      </c>
      <c r="E69" s="255">
        <f t="shared" si="5"/>
        <v>94416</v>
      </c>
      <c r="F69" s="255">
        <f t="shared" si="5"/>
        <v>99</v>
      </c>
      <c r="G69" s="255">
        <f t="shared" si="5"/>
        <v>95222</v>
      </c>
      <c r="H69" s="255">
        <f t="shared" si="5"/>
        <v>98.699999999999989</v>
      </c>
      <c r="I69" s="255">
        <f t="shared" si="5"/>
        <v>96060</v>
      </c>
      <c r="J69" s="255">
        <f t="shared" si="5"/>
        <v>98.5</v>
      </c>
      <c r="K69" s="255">
        <f t="shared" si="5"/>
        <v>97122</v>
      </c>
      <c r="L69" s="255">
        <f t="shared" si="5"/>
        <v>98.699999999999989</v>
      </c>
      <c r="O69" s="256"/>
    </row>
    <row r="70" spans="2:15" ht="13.5" x14ac:dyDescent="0.2">
      <c r="B70" s="246" t="s">
        <v>66</v>
      </c>
      <c r="C70" s="250">
        <v>693</v>
      </c>
      <c r="D70" s="250">
        <v>0.7</v>
      </c>
      <c r="E70" s="250">
        <v>953</v>
      </c>
      <c r="F70" s="250">
        <v>1</v>
      </c>
      <c r="G70" s="252">
        <v>1183</v>
      </c>
      <c r="H70" s="250">
        <v>1.2</v>
      </c>
      <c r="I70" s="250">
        <v>1411</v>
      </c>
      <c r="J70" s="250">
        <v>1.4</v>
      </c>
      <c r="K70" s="250">
        <v>893</v>
      </c>
      <c r="L70" s="250">
        <v>0.9</v>
      </c>
    </row>
    <row r="71" spans="2:15" x14ac:dyDescent="0.2">
      <c r="B71" s="251" t="s">
        <v>67</v>
      </c>
      <c r="C71" s="248">
        <v>41</v>
      </c>
      <c r="D71" s="248" t="s">
        <v>14</v>
      </c>
      <c r="E71" s="248" t="s">
        <v>14</v>
      </c>
      <c r="F71" s="248">
        <v>0</v>
      </c>
      <c r="G71" s="248">
        <v>25</v>
      </c>
      <c r="H71" s="248" t="s">
        <v>14</v>
      </c>
      <c r="I71" s="248">
        <v>170</v>
      </c>
      <c r="J71" s="248">
        <v>0.2</v>
      </c>
      <c r="K71" s="248">
        <v>463</v>
      </c>
      <c r="L71" s="248">
        <v>0.5</v>
      </c>
      <c r="O71" s="257"/>
    </row>
    <row r="72" spans="2:15" ht="13.5" x14ac:dyDescent="0.2">
      <c r="B72" s="246" t="s">
        <v>68</v>
      </c>
      <c r="C72" s="258"/>
      <c r="D72" s="258"/>
      <c r="E72" s="258"/>
      <c r="F72" s="258"/>
      <c r="G72" s="258"/>
      <c r="H72" s="258"/>
      <c r="I72" s="258"/>
      <c r="J72" s="258"/>
      <c r="K72" s="258"/>
      <c r="L72" s="258"/>
      <c r="O72" s="96"/>
    </row>
    <row r="73" spans="2:15" ht="13.5" x14ac:dyDescent="0.2">
      <c r="B73" s="246" t="s">
        <v>69</v>
      </c>
      <c r="C73" s="259">
        <v>94572</v>
      </c>
      <c r="D73" s="260">
        <v>100</v>
      </c>
      <c r="E73" s="259">
        <v>95368</v>
      </c>
      <c r="F73" s="260">
        <v>100</v>
      </c>
      <c r="G73" s="259">
        <v>96430</v>
      </c>
      <c r="H73" s="260">
        <v>100</v>
      </c>
      <c r="I73" s="259">
        <v>97639</v>
      </c>
      <c r="J73" s="260">
        <v>100</v>
      </c>
      <c r="K73" s="259">
        <v>98477</v>
      </c>
      <c r="L73" s="260">
        <v>100</v>
      </c>
      <c r="O73" s="249"/>
    </row>
    <row r="74" spans="2:15" ht="13.5" x14ac:dyDescent="0.2">
      <c r="B74" s="261" t="s">
        <v>71</v>
      </c>
      <c r="C74" s="262">
        <f>(C69/C73)*100</f>
        <v>99.223871759083025</v>
      </c>
      <c r="D74" s="262">
        <f t="shared" ref="D74:L74" si="6">(D69/D73)*100</f>
        <v>99.199999999999989</v>
      </c>
      <c r="E74" s="262">
        <f t="shared" si="6"/>
        <v>99.001761597181442</v>
      </c>
      <c r="F74" s="262">
        <f t="shared" si="6"/>
        <v>99</v>
      </c>
      <c r="G74" s="262">
        <f t="shared" si="6"/>
        <v>98.747277818106397</v>
      </c>
      <c r="H74" s="262">
        <f t="shared" si="6"/>
        <v>98.699999999999989</v>
      </c>
      <c r="I74" s="262">
        <f t="shared" si="6"/>
        <v>98.382818341031765</v>
      </c>
      <c r="J74" s="262">
        <f t="shared" si="6"/>
        <v>98.5</v>
      </c>
      <c r="K74" s="262">
        <f t="shared" si="6"/>
        <v>98.624044193060314</v>
      </c>
      <c r="L74" s="262">
        <f t="shared" si="6"/>
        <v>98.699999999999989</v>
      </c>
      <c r="O74" s="96"/>
    </row>
    <row r="75" spans="2:15" ht="13.5" x14ac:dyDescent="0.2">
      <c r="B75" s="263"/>
      <c r="C75" s="264"/>
      <c r="D75" s="264"/>
      <c r="E75" s="264"/>
      <c r="F75" s="264"/>
      <c r="G75" s="264"/>
      <c r="H75" s="264"/>
      <c r="I75" s="264"/>
      <c r="J75" s="264"/>
      <c r="K75" s="264"/>
      <c r="L75" s="264"/>
      <c r="O75" s="96"/>
    </row>
    <row r="76" spans="2:15" x14ac:dyDescent="0.2">
      <c r="B76" s="233" t="s">
        <v>275</v>
      </c>
    </row>
    <row r="77" spans="2:15" x14ac:dyDescent="0.2">
      <c r="O77" s="256"/>
    </row>
    <row r="80" spans="2:15" x14ac:dyDescent="0.2">
      <c r="B80" s="239" t="s">
        <v>302</v>
      </c>
    </row>
    <row r="82" spans="2:7" x14ac:dyDescent="0.2">
      <c r="B82" s="265" t="s">
        <v>288</v>
      </c>
      <c r="C82" s="265" t="s">
        <v>289</v>
      </c>
      <c r="D82" s="265" t="s">
        <v>290</v>
      </c>
      <c r="E82" s="265" t="s">
        <v>291</v>
      </c>
      <c r="F82" s="265" t="s">
        <v>292</v>
      </c>
      <c r="G82" s="265" t="s">
        <v>293</v>
      </c>
    </row>
    <row r="83" spans="2:7" x14ac:dyDescent="0.2">
      <c r="B83" s="79" t="s">
        <v>294</v>
      </c>
      <c r="C83" s="252">
        <v>153156</v>
      </c>
      <c r="D83" s="252">
        <v>157941</v>
      </c>
      <c r="E83" s="252">
        <v>163289</v>
      </c>
      <c r="F83" s="252">
        <v>167434</v>
      </c>
      <c r="G83" s="252">
        <v>171320</v>
      </c>
    </row>
    <row r="84" spans="2:7" x14ac:dyDescent="0.2">
      <c r="B84" s="79" t="s">
        <v>295</v>
      </c>
      <c r="C84" s="250">
        <v>864</v>
      </c>
      <c r="D84" s="250">
        <v>866</v>
      </c>
      <c r="E84" s="250">
        <v>884</v>
      </c>
      <c r="F84" s="250">
        <v>879</v>
      </c>
      <c r="G84" s="250">
        <v>873</v>
      </c>
    </row>
    <row r="85" spans="2:7" x14ac:dyDescent="0.2">
      <c r="B85" s="79" t="s">
        <v>296</v>
      </c>
      <c r="C85" s="252">
        <v>10828</v>
      </c>
      <c r="D85" s="252">
        <v>11023</v>
      </c>
      <c r="E85" s="252">
        <v>11353</v>
      </c>
      <c r="F85" s="252">
        <v>11458</v>
      </c>
      <c r="G85" s="252">
        <v>11499</v>
      </c>
    </row>
    <row r="86" spans="2:7" x14ac:dyDescent="0.2">
      <c r="B86" s="79" t="s">
        <v>7</v>
      </c>
      <c r="C86" s="252">
        <v>1255</v>
      </c>
      <c r="D86" s="252">
        <v>1267</v>
      </c>
      <c r="E86" s="252">
        <v>1334</v>
      </c>
      <c r="F86" s="252">
        <v>1309</v>
      </c>
      <c r="G86" s="252">
        <v>1398</v>
      </c>
    </row>
    <row r="87" spans="2:7" x14ac:dyDescent="0.2">
      <c r="B87" s="79" t="s">
        <v>297</v>
      </c>
      <c r="C87" s="252">
        <v>1890</v>
      </c>
      <c r="D87" s="252">
        <v>1906</v>
      </c>
      <c r="E87" s="252">
        <v>2190</v>
      </c>
      <c r="F87" s="252">
        <v>2522</v>
      </c>
      <c r="G87" s="252">
        <v>2687</v>
      </c>
    </row>
    <row r="88" spans="2:7" x14ac:dyDescent="0.2">
      <c r="B88" s="79" t="s">
        <v>298</v>
      </c>
      <c r="C88" s="252">
        <v>1188</v>
      </c>
      <c r="D88" s="252">
        <v>1209</v>
      </c>
      <c r="E88" s="252">
        <v>1282</v>
      </c>
      <c r="F88" s="252">
        <v>1504</v>
      </c>
      <c r="G88" s="252">
        <v>1553</v>
      </c>
    </row>
    <row r="89" spans="2:7" x14ac:dyDescent="0.2">
      <c r="B89" s="79" t="s">
        <v>299</v>
      </c>
      <c r="C89" s="250">
        <v>566</v>
      </c>
      <c r="D89" s="250">
        <v>576</v>
      </c>
      <c r="E89" s="250">
        <v>594</v>
      </c>
      <c r="F89" s="250">
        <v>589</v>
      </c>
      <c r="G89" s="250">
        <v>593</v>
      </c>
    </row>
    <row r="90" spans="2:7" x14ac:dyDescent="0.2">
      <c r="B90" s="79" t="s">
        <v>300</v>
      </c>
      <c r="C90" s="250">
        <v>357</v>
      </c>
      <c r="D90" s="250">
        <v>363</v>
      </c>
      <c r="E90" s="250">
        <v>379</v>
      </c>
      <c r="F90" s="250">
        <v>402</v>
      </c>
      <c r="G90" s="250">
        <v>403</v>
      </c>
    </row>
    <row r="91" spans="2:7" x14ac:dyDescent="0.2">
      <c r="B91" s="251" t="s">
        <v>301</v>
      </c>
      <c r="C91" s="259">
        <v>170104</v>
      </c>
      <c r="D91" s="259">
        <v>175151</v>
      </c>
      <c r="E91" s="259">
        <v>181305</v>
      </c>
      <c r="F91" s="259">
        <v>186097</v>
      </c>
      <c r="G91" s="259">
        <v>190326</v>
      </c>
    </row>
    <row r="92" spans="2:7" x14ac:dyDescent="0.2">
      <c r="B92" s="98" t="s">
        <v>335</v>
      </c>
    </row>
    <row r="93" spans="2:7" x14ac:dyDescent="0.2">
      <c r="B93" s="266" t="s">
        <v>336</v>
      </c>
      <c r="C93" s="267" t="s">
        <v>337</v>
      </c>
      <c r="D93" s="266"/>
      <c r="E93" s="266"/>
      <c r="F93" s="266"/>
      <c r="G93" s="266"/>
    </row>
    <row r="94" spans="2:7" x14ac:dyDescent="0.2">
      <c r="B94" s="98" t="s">
        <v>338</v>
      </c>
    </row>
    <row r="97" spans="2:10" x14ac:dyDescent="0.2">
      <c r="B97" s="268" t="s">
        <v>346</v>
      </c>
      <c r="C97" s="268"/>
      <c r="D97" s="268"/>
      <c r="E97" s="268"/>
      <c r="G97" s="269" t="s">
        <v>348</v>
      </c>
      <c r="H97" s="269"/>
      <c r="I97" s="269"/>
      <c r="J97" s="269"/>
    </row>
    <row r="98" spans="2:10" x14ac:dyDescent="0.2">
      <c r="B98" s="270"/>
      <c r="C98" s="271" t="s">
        <v>339</v>
      </c>
      <c r="D98" s="271" t="s">
        <v>340</v>
      </c>
      <c r="E98" s="271" t="s">
        <v>341</v>
      </c>
      <c r="G98" s="269"/>
      <c r="H98" s="269"/>
      <c r="I98" s="269"/>
      <c r="J98" s="269"/>
    </row>
    <row r="99" spans="2:10" x14ac:dyDescent="0.2">
      <c r="B99" s="272" t="s">
        <v>342</v>
      </c>
      <c r="C99" s="272">
        <v>805</v>
      </c>
      <c r="D99" s="272">
        <v>9.42</v>
      </c>
      <c r="E99" s="272">
        <v>9.42</v>
      </c>
      <c r="G99" s="269"/>
      <c r="H99" s="269"/>
      <c r="I99" s="269"/>
      <c r="J99" s="269"/>
    </row>
    <row r="100" spans="2:10" x14ac:dyDescent="0.2">
      <c r="B100" s="272" t="s">
        <v>267</v>
      </c>
      <c r="C100" s="273">
        <v>7712</v>
      </c>
      <c r="D100" s="272">
        <v>90.25</v>
      </c>
      <c r="E100" s="272">
        <v>99.67</v>
      </c>
      <c r="G100" s="269"/>
      <c r="H100" s="269"/>
      <c r="I100" s="269"/>
      <c r="J100" s="269"/>
    </row>
    <row r="101" spans="2:10" x14ac:dyDescent="0.2">
      <c r="B101" s="272" t="s">
        <v>343</v>
      </c>
      <c r="C101" s="272">
        <v>4</v>
      </c>
      <c r="D101" s="272">
        <v>0.05</v>
      </c>
      <c r="E101" s="272">
        <v>99.72</v>
      </c>
      <c r="G101" s="269"/>
      <c r="H101" s="269"/>
      <c r="I101" s="269"/>
      <c r="J101" s="269"/>
    </row>
    <row r="102" spans="2:10" x14ac:dyDescent="0.2">
      <c r="B102" s="272" t="s">
        <v>344</v>
      </c>
      <c r="C102" s="272">
        <v>11</v>
      </c>
      <c r="D102" s="272">
        <v>0.13</v>
      </c>
      <c r="E102" s="272">
        <v>99.85</v>
      </c>
      <c r="G102" s="269"/>
      <c r="H102" s="269"/>
      <c r="I102" s="269"/>
      <c r="J102" s="269"/>
    </row>
    <row r="103" spans="2:10" x14ac:dyDescent="0.2">
      <c r="B103" s="272" t="s">
        <v>345</v>
      </c>
      <c r="C103" s="272">
        <v>13</v>
      </c>
      <c r="D103" s="272">
        <v>0.15</v>
      </c>
      <c r="E103" s="272">
        <v>100</v>
      </c>
      <c r="G103" s="269"/>
      <c r="H103" s="269"/>
      <c r="I103" s="269"/>
      <c r="J103" s="269"/>
    </row>
    <row r="104" spans="2:10" x14ac:dyDescent="0.2">
      <c r="B104" s="274" t="s">
        <v>1</v>
      </c>
      <c r="C104" s="275">
        <v>8454</v>
      </c>
      <c r="D104" s="274">
        <v>100</v>
      </c>
      <c r="E104" s="274"/>
      <c r="G104" s="269"/>
      <c r="H104" s="269"/>
      <c r="I104" s="269"/>
      <c r="J104" s="269"/>
    </row>
    <row r="105" spans="2:10" x14ac:dyDescent="0.2">
      <c r="B105" s="98" t="s">
        <v>347</v>
      </c>
    </row>
  </sheetData>
  <mergeCells count="21">
    <mergeCell ref="B3:G3"/>
    <mergeCell ref="B4:G5"/>
    <mergeCell ref="B62:B63"/>
    <mergeCell ref="P28:P29"/>
    <mergeCell ref="B8:H8"/>
    <mergeCell ref="B9:Q9"/>
    <mergeCell ref="B10:Q10"/>
    <mergeCell ref="B11:B12"/>
    <mergeCell ref="C11:C12"/>
    <mergeCell ref="D11:F11"/>
    <mergeCell ref="G11:G12"/>
    <mergeCell ref="H11:Q11"/>
    <mergeCell ref="B23:L23"/>
    <mergeCell ref="B59:L59"/>
    <mergeCell ref="Q28:R28"/>
    <mergeCell ref="B97:E97"/>
    <mergeCell ref="G97:J104"/>
    <mergeCell ref="S28:T28"/>
    <mergeCell ref="M26:V26"/>
    <mergeCell ref="C26:L26"/>
    <mergeCell ref="C40:L40"/>
  </mergeCells>
  <hyperlinks>
    <hyperlink ref="C93" r:id="rId1" xr:uid="{8536FE3D-9407-4BEA-BD9C-62BF8D9B95EA}"/>
  </hyperlinks>
  <pageMargins left="0.7" right="0.7" top="0.75" bottom="0.75" header="0.3" footer="0.3"/>
  <pageSetup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170"/>
  <sheetViews>
    <sheetView topLeftCell="A153" zoomScale="80" zoomScaleNormal="80" workbookViewId="0">
      <selection activeCell="B152" sqref="B152:C154"/>
    </sheetView>
  </sheetViews>
  <sheetFormatPr defaultRowHeight="15.75" x14ac:dyDescent="0.25"/>
  <cols>
    <col min="2" max="2" width="19.375" customWidth="1"/>
    <col min="3" max="3" width="10.25" customWidth="1"/>
    <col min="4" max="9" width="9.25" customWidth="1"/>
    <col min="10" max="10" width="10.125" customWidth="1"/>
    <col min="11" max="12" width="9.25" customWidth="1"/>
  </cols>
  <sheetData>
    <row r="3" spans="2:14" x14ac:dyDescent="0.25">
      <c r="B3" s="146" t="s">
        <v>17</v>
      </c>
      <c r="C3" s="146"/>
      <c r="D3" s="146"/>
      <c r="E3" s="146"/>
      <c r="F3" s="146"/>
      <c r="G3" s="146"/>
      <c r="H3" s="146"/>
      <c r="I3" s="146"/>
      <c r="J3" s="146"/>
      <c r="K3" s="146"/>
      <c r="L3" s="146"/>
      <c r="M3" s="146"/>
      <c r="N3" s="146"/>
    </row>
    <row r="4" spans="2:14" x14ac:dyDescent="0.25">
      <c r="B4" s="124" t="s">
        <v>27</v>
      </c>
      <c r="C4" s="147"/>
      <c r="D4" s="147"/>
      <c r="E4" s="147"/>
      <c r="F4" s="147"/>
      <c r="G4" s="147"/>
      <c r="H4" s="147"/>
      <c r="I4" s="147"/>
      <c r="J4" s="147"/>
      <c r="K4" s="147"/>
      <c r="L4" s="147"/>
      <c r="M4" s="147"/>
      <c r="N4" s="147"/>
    </row>
    <row r="5" spans="2:14" x14ac:dyDescent="0.25">
      <c r="B5" s="147"/>
      <c r="C5" s="147"/>
      <c r="D5" s="147"/>
      <c r="E5" s="147"/>
      <c r="F5" s="147"/>
      <c r="G5" s="147"/>
      <c r="H5" s="147"/>
      <c r="I5" s="147"/>
      <c r="J5" s="147"/>
      <c r="K5" s="147"/>
      <c r="L5" s="147"/>
      <c r="M5" s="147"/>
      <c r="N5" s="147"/>
    </row>
    <row r="6" spans="2:14" x14ac:dyDescent="0.25">
      <c r="B6" s="147"/>
      <c r="C6" s="147"/>
      <c r="D6" s="147"/>
      <c r="E6" s="147"/>
      <c r="F6" s="147"/>
      <c r="G6" s="147"/>
      <c r="H6" s="147"/>
      <c r="I6" s="147"/>
      <c r="J6" s="147"/>
      <c r="K6" s="147"/>
      <c r="L6" s="147"/>
      <c r="M6" s="147"/>
      <c r="N6" s="147"/>
    </row>
    <row r="7" spans="2:14" x14ac:dyDescent="0.25">
      <c r="B7" s="147"/>
      <c r="C7" s="147"/>
      <c r="D7" s="147"/>
      <c r="E7" s="147"/>
      <c r="F7" s="147"/>
      <c r="G7" s="147"/>
      <c r="H7" s="147"/>
      <c r="I7" s="147"/>
      <c r="J7" s="147"/>
      <c r="K7" s="147"/>
      <c r="L7" s="147"/>
      <c r="M7" s="147"/>
      <c r="N7" s="147"/>
    </row>
    <row r="8" spans="2:14" x14ac:dyDescent="0.25">
      <c r="B8" s="147"/>
      <c r="C8" s="147"/>
      <c r="D8" s="147"/>
      <c r="E8" s="147"/>
      <c r="F8" s="147"/>
      <c r="G8" s="147"/>
      <c r="H8" s="147"/>
      <c r="I8" s="147"/>
      <c r="J8" s="147"/>
      <c r="K8" s="147"/>
      <c r="L8" s="147"/>
      <c r="M8" s="147"/>
      <c r="N8" s="147"/>
    </row>
    <row r="9" spans="2:14" x14ac:dyDescent="0.25">
      <c r="B9" s="147"/>
      <c r="C9" s="147"/>
      <c r="D9" s="147"/>
      <c r="E9" s="147"/>
      <c r="F9" s="147"/>
      <c r="G9" s="147"/>
      <c r="H9" s="147"/>
      <c r="I9" s="147"/>
      <c r="J9" s="147"/>
      <c r="K9" s="147"/>
      <c r="L9" s="147"/>
      <c r="M9" s="147"/>
      <c r="N9" s="147"/>
    </row>
    <row r="10" spans="2:14" x14ac:dyDescent="0.25">
      <c r="B10" s="147"/>
      <c r="C10" s="147"/>
      <c r="D10" s="147"/>
      <c r="E10" s="147"/>
      <c r="F10" s="147"/>
      <c r="G10" s="147"/>
      <c r="H10" s="147"/>
      <c r="I10" s="147"/>
      <c r="J10" s="147"/>
      <c r="K10" s="147"/>
      <c r="L10" s="147"/>
      <c r="M10" s="147"/>
      <c r="N10" s="147"/>
    </row>
    <row r="11" spans="2:14" x14ac:dyDescent="0.25">
      <c r="B11" s="147"/>
      <c r="C11" s="147"/>
      <c r="D11" s="147"/>
      <c r="E11" s="147"/>
      <c r="F11" s="147"/>
      <c r="G11" s="147"/>
      <c r="H11" s="147"/>
      <c r="I11" s="147"/>
      <c r="J11" s="147"/>
      <c r="K11" s="147"/>
      <c r="L11" s="147"/>
      <c r="M11" s="147"/>
      <c r="N11" s="147"/>
    </row>
    <row r="12" spans="2:14" x14ac:dyDescent="0.25">
      <c r="B12" s="147"/>
      <c r="C12" s="147"/>
      <c r="D12" s="147"/>
      <c r="E12" s="147"/>
      <c r="F12" s="147"/>
      <c r="G12" s="147"/>
      <c r="H12" s="147"/>
      <c r="I12" s="147"/>
      <c r="J12" s="147"/>
      <c r="K12" s="147"/>
      <c r="L12" s="147"/>
      <c r="M12" s="147"/>
      <c r="N12" s="147"/>
    </row>
    <row r="13" spans="2:14" ht="76.150000000000006" customHeight="1" x14ac:dyDescent="0.25">
      <c r="B13" s="147"/>
      <c r="C13" s="147"/>
      <c r="D13" s="147"/>
      <c r="E13" s="147"/>
      <c r="F13" s="147"/>
      <c r="G13" s="147"/>
      <c r="H13" s="147"/>
      <c r="I13" s="147"/>
      <c r="J13" s="147"/>
      <c r="K13" s="147"/>
      <c r="L13" s="147"/>
      <c r="M13" s="147"/>
      <c r="N13" s="147"/>
    </row>
    <row r="15" spans="2:14" x14ac:dyDescent="0.25">
      <c r="B15" s="148" t="s">
        <v>256</v>
      </c>
      <c r="C15" s="148"/>
      <c r="D15" s="148"/>
      <c r="E15" s="148"/>
      <c r="F15" s="148"/>
      <c r="G15" s="148"/>
    </row>
    <row r="16" spans="2:14" x14ac:dyDescent="0.25">
      <c r="B16" s="5"/>
      <c r="C16" s="5"/>
      <c r="D16" s="5"/>
      <c r="E16" s="5"/>
      <c r="F16" s="5"/>
      <c r="G16" s="5"/>
    </row>
    <row r="17" spans="1:12" x14ac:dyDescent="0.25">
      <c r="A17" s="123"/>
      <c r="B17" s="123"/>
      <c r="C17" s="123"/>
      <c r="D17" s="123"/>
      <c r="E17" s="123"/>
      <c r="F17" s="123"/>
      <c r="G17" s="123"/>
    </row>
    <row r="18" spans="1:12" ht="16.5" customHeight="1" x14ac:dyDescent="0.25">
      <c r="B18" s="122" t="s">
        <v>78</v>
      </c>
      <c r="C18" s="17" t="s">
        <v>58</v>
      </c>
      <c r="D18" s="17"/>
      <c r="E18" s="17" t="s">
        <v>62</v>
      </c>
      <c r="F18" s="17"/>
      <c r="G18" s="5"/>
    </row>
    <row r="19" spans="1:12" x14ac:dyDescent="0.25">
      <c r="B19" s="122"/>
      <c r="C19" s="13">
        <v>2004</v>
      </c>
      <c r="D19" s="13">
        <v>2012</v>
      </c>
      <c r="E19" s="13">
        <v>2004</v>
      </c>
      <c r="F19" s="13">
        <v>2012</v>
      </c>
      <c r="G19" s="5"/>
    </row>
    <row r="20" spans="1:12" x14ac:dyDescent="0.25">
      <c r="B20" s="14" t="s">
        <v>72</v>
      </c>
      <c r="C20" s="15">
        <v>97166</v>
      </c>
      <c r="D20" s="15">
        <v>115488</v>
      </c>
      <c r="E20" s="6">
        <v>78.7</v>
      </c>
      <c r="F20" s="6">
        <v>82.3</v>
      </c>
      <c r="G20" s="5"/>
    </row>
    <row r="21" spans="1:12" x14ac:dyDescent="0.25">
      <c r="B21" s="14" t="s">
        <v>73</v>
      </c>
      <c r="C21" s="15">
        <v>19941</v>
      </c>
      <c r="D21" s="15">
        <v>15999</v>
      </c>
      <c r="E21" s="6">
        <v>16.2</v>
      </c>
      <c r="F21" s="6">
        <v>11.4</v>
      </c>
      <c r="G21" s="5"/>
    </row>
    <row r="22" spans="1:12" x14ac:dyDescent="0.25">
      <c r="B22" s="14" t="s">
        <v>74</v>
      </c>
      <c r="C22" s="6">
        <v>916</v>
      </c>
      <c r="D22" s="6">
        <v>922</v>
      </c>
      <c r="E22" s="6">
        <v>0.7</v>
      </c>
      <c r="F22" s="6">
        <v>0.7</v>
      </c>
      <c r="G22" s="5"/>
    </row>
    <row r="23" spans="1:12" x14ac:dyDescent="0.25">
      <c r="B23" s="14" t="s">
        <v>75</v>
      </c>
      <c r="C23" s="6">
        <v>993</v>
      </c>
      <c r="D23" s="15">
        <v>2066</v>
      </c>
      <c r="E23" s="6">
        <v>0.8</v>
      </c>
      <c r="F23" s="6">
        <v>1.5</v>
      </c>
      <c r="G23" s="5"/>
    </row>
    <row r="24" spans="1:12" x14ac:dyDescent="0.25">
      <c r="B24" s="14" t="s">
        <v>51</v>
      </c>
      <c r="C24" s="18"/>
      <c r="D24" s="6">
        <v>106</v>
      </c>
      <c r="E24" s="6" t="s">
        <v>14</v>
      </c>
      <c r="F24" s="6">
        <v>0.1</v>
      </c>
      <c r="G24" s="5"/>
    </row>
    <row r="25" spans="1:12" x14ac:dyDescent="0.25">
      <c r="B25" s="14" t="s">
        <v>76</v>
      </c>
      <c r="C25" s="18"/>
      <c r="D25" s="6">
        <v>473</v>
      </c>
      <c r="E25" s="6" t="s">
        <v>14</v>
      </c>
      <c r="F25" s="6">
        <v>0.3</v>
      </c>
      <c r="G25" s="5"/>
    </row>
    <row r="26" spans="1:12" x14ac:dyDescent="0.25">
      <c r="B26" s="14" t="s">
        <v>48</v>
      </c>
      <c r="C26" s="6">
        <v>181</v>
      </c>
      <c r="D26" s="6">
        <v>305</v>
      </c>
      <c r="E26" s="6">
        <v>0.1</v>
      </c>
      <c r="F26" s="6">
        <v>0.2</v>
      </c>
      <c r="G26" s="5"/>
    </row>
    <row r="27" spans="1:12" x14ac:dyDescent="0.25">
      <c r="B27" s="14" t="s">
        <v>77</v>
      </c>
      <c r="C27" s="6">
        <v>937</v>
      </c>
      <c r="D27" s="15">
        <v>1047</v>
      </c>
      <c r="E27" s="6">
        <v>0.8</v>
      </c>
      <c r="F27" s="6">
        <v>0.7</v>
      </c>
      <c r="G27" s="5"/>
    </row>
    <row r="28" spans="1:12" x14ac:dyDescent="0.25">
      <c r="B28" s="14" t="s">
        <v>49</v>
      </c>
      <c r="C28" s="15">
        <v>3329</v>
      </c>
      <c r="D28" s="15">
        <v>3961</v>
      </c>
      <c r="E28" s="6">
        <v>2.7</v>
      </c>
      <c r="F28" s="6">
        <v>2.8</v>
      </c>
      <c r="G28" s="5"/>
    </row>
    <row r="29" spans="1:12" x14ac:dyDescent="0.25">
      <c r="B29" s="19" t="s">
        <v>1</v>
      </c>
      <c r="C29" s="16">
        <v>123463</v>
      </c>
      <c r="D29" s="16">
        <v>140367</v>
      </c>
      <c r="E29" s="20">
        <v>100</v>
      </c>
      <c r="F29" s="20">
        <v>100</v>
      </c>
      <c r="G29" s="5"/>
    </row>
    <row r="30" spans="1:12" x14ac:dyDescent="0.25">
      <c r="A30" s="142"/>
      <c r="B30" s="142"/>
      <c r="C30" s="142"/>
      <c r="D30" s="142"/>
      <c r="E30" s="142"/>
      <c r="F30" s="142"/>
      <c r="G30" s="142"/>
    </row>
    <row r="31" spans="1:12" x14ac:dyDescent="0.25">
      <c r="B31" s="5"/>
      <c r="C31" s="5"/>
      <c r="D31" s="5"/>
      <c r="E31" s="5"/>
      <c r="F31" s="5"/>
      <c r="G31" s="5"/>
    </row>
    <row r="32" spans="1:12" x14ac:dyDescent="0.25">
      <c r="A32" s="123"/>
      <c r="B32" s="123"/>
      <c r="C32" s="123"/>
      <c r="D32" s="123"/>
      <c r="E32" s="123"/>
      <c r="F32" s="123"/>
      <c r="G32" s="123"/>
      <c r="H32" s="123"/>
      <c r="I32" s="123"/>
      <c r="J32" s="123"/>
      <c r="K32" s="123"/>
      <c r="L32" s="123"/>
    </row>
    <row r="33" spans="2:12" x14ac:dyDescent="0.25">
      <c r="B33" s="10"/>
      <c r="C33" s="138">
        <v>2004</v>
      </c>
      <c r="D33" s="139"/>
      <c r="E33" s="139"/>
      <c r="F33" s="139"/>
      <c r="G33" s="139"/>
      <c r="H33" s="139"/>
      <c r="I33" s="139"/>
      <c r="J33" s="139"/>
      <c r="K33" s="139"/>
      <c r="L33" s="140"/>
    </row>
    <row r="34" spans="2:12" x14ac:dyDescent="0.25">
      <c r="B34" s="10" t="s">
        <v>78</v>
      </c>
      <c r="C34" s="10" t="s">
        <v>30</v>
      </c>
      <c r="D34" s="10" t="s">
        <v>31</v>
      </c>
      <c r="E34" s="10" t="s">
        <v>32</v>
      </c>
      <c r="F34" s="10" t="s">
        <v>33</v>
      </c>
      <c r="G34" s="10" t="s">
        <v>34</v>
      </c>
      <c r="H34" s="10" t="s">
        <v>35</v>
      </c>
      <c r="I34" s="10" t="s">
        <v>36</v>
      </c>
      <c r="J34" s="10" t="s">
        <v>11</v>
      </c>
      <c r="K34" s="10" t="s">
        <v>37</v>
      </c>
      <c r="L34" s="10" t="s">
        <v>38</v>
      </c>
    </row>
    <row r="35" spans="2:12" x14ac:dyDescent="0.25">
      <c r="B35" s="11" t="s">
        <v>81</v>
      </c>
      <c r="C35" s="21">
        <v>54224</v>
      </c>
      <c r="D35" s="21">
        <v>15628</v>
      </c>
      <c r="E35" s="21">
        <v>7592</v>
      </c>
      <c r="F35" s="22">
        <v>766</v>
      </c>
      <c r="G35" s="21">
        <v>5365</v>
      </c>
      <c r="H35" s="21">
        <v>2828</v>
      </c>
      <c r="I35" s="21">
        <v>3135</v>
      </c>
      <c r="J35" s="21">
        <v>3294</v>
      </c>
      <c r="K35" s="21">
        <v>1923</v>
      </c>
      <c r="L35" s="21">
        <v>2411</v>
      </c>
    </row>
    <row r="36" spans="2:12" x14ac:dyDescent="0.25">
      <c r="B36" s="11" t="s">
        <v>73</v>
      </c>
      <c r="C36" s="27">
        <v>2615</v>
      </c>
      <c r="D36" s="27">
        <v>4752</v>
      </c>
      <c r="E36" s="27">
        <v>1444</v>
      </c>
      <c r="F36" s="28">
        <v>59</v>
      </c>
      <c r="G36" s="28">
        <v>774</v>
      </c>
      <c r="H36" s="28">
        <v>1202</v>
      </c>
      <c r="I36" s="28">
        <v>548</v>
      </c>
      <c r="J36" s="28">
        <v>782</v>
      </c>
      <c r="K36" s="27">
        <v>1231</v>
      </c>
      <c r="L36" s="27">
        <v>6534</v>
      </c>
    </row>
    <row r="37" spans="2:12" x14ac:dyDescent="0.25">
      <c r="B37" s="11" t="s">
        <v>74</v>
      </c>
      <c r="C37" s="22">
        <v>372</v>
      </c>
      <c r="D37" s="22">
        <v>94</v>
      </c>
      <c r="E37" s="22">
        <v>110</v>
      </c>
      <c r="F37" s="22">
        <v>14</v>
      </c>
      <c r="G37" s="22">
        <v>27</v>
      </c>
      <c r="H37" s="22">
        <v>32</v>
      </c>
      <c r="I37" s="22">
        <v>50</v>
      </c>
      <c r="J37" s="22">
        <v>81</v>
      </c>
      <c r="K37" s="22">
        <v>40</v>
      </c>
      <c r="L37" s="22">
        <v>96</v>
      </c>
    </row>
    <row r="38" spans="2:12" x14ac:dyDescent="0.25">
      <c r="B38" s="11" t="s">
        <v>75</v>
      </c>
      <c r="C38" s="22">
        <v>742</v>
      </c>
      <c r="D38" s="22">
        <v>88</v>
      </c>
      <c r="E38" s="22">
        <v>42</v>
      </c>
      <c r="F38" s="22">
        <v>6</v>
      </c>
      <c r="G38" s="22">
        <v>24</v>
      </c>
      <c r="H38" s="22">
        <v>10</v>
      </c>
      <c r="I38" s="22">
        <v>21</v>
      </c>
      <c r="J38" s="22">
        <v>44</v>
      </c>
      <c r="K38" s="22">
        <v>15</v>
      </c>
      <c r="L38" s="22" t="s">
        <v>14</v>
      </c>
    </row>
    <row r="39" spans="2:12" x14ac:dyDescent="0.25">
      <c r="B39" s="11" t="s">
        <v>48</v>
      </c>
      <c r="C39" s="22">
        <v>80</v>
      </c>
      <c r="D39" s="22">
        <v>50</v>
      </c>
      <c r="E39" s="22">
        <v>3</v>
      </c>
      <c r="F39" s="22">
        <v>3</v>
      </c>
      <c r="G39" s="22">
        <v>3</v>
      </c>
      <c r="H39" s="22">
        <v>4</v>
      </c>
      <c r="I39" s="22">
        <v>9</v>
      </c>
      <c r="J39" s="22">
        <v>7</v>
      </c>
      <c r="K39" s="22">
        <v>10</v>
      </c>
      <c r="L39" s="22" t="s">
        <v>14</v>
      </c>
    </row>
    <row r="40" spans="2:12" x14ac:dyDescent="0.25">
      <c r="B40" s="11" t="s">
        <v>77</v>
      </c>
      <c r="C40" s="28">
        <v>365</v>
      </c>
      <c r="D40" s="28">
        <v>95</v>
      </c>
      <c r="E40" s="28">
        <v>57</v>
      </c>
      <c r="F40" s="28">
        <v>14</v>
      </c>
      <c r="G40" s="28">
        <v>34</v>
      </c>
      <c r="H40" s="28">
        <v>29</v>
      </c>
      <c r="I40" s="28">
        <v>46</v>
      </c>
      <c r="J40" s="28">
        <v>31</v>
      </c>
      <c r="K40" s="28">
        <v>82</v>
      </c>
      <c r="L40" s="28">
        <v>184</v>
      </c>
    </row>
    <row r="41" spans="2:12" x14ac:dyDescent="0.25">
      <c r="B41" s="11" t="s">
        <v>49</v>
      </c>
      <c r="C41" s="22">
        <v>994</v>
      </c>
      <c r="D41" s="22">
        <v>221</v>
      </c>
      <c r="E41" s="22">
        <v>240</v>
      </c>
      <c r="F41" s="22">
        <v>70</v>
      </c>
      <c r="G41" s="22">
        <v>136</v>
      </c>
      <c r="H41" s="22">
        <v>204</v>
      </c>
      <c r="I41" s="22">
        <v>178</v>
      </c>
      <c r="J41" s="22">
        <v>161</v>
      </c>
      <c r="K41" s="22">
        <v>448</v>
      </c>
      <c r="L41" s="22">
        <v>677</v>
      </c>
    </row>
    <row r="42" spans="2:12" x14ac:dyDescent="0.25">
      <c r="B42" s="12" t="s">
        <v>1</v>
      </c>
      <c r="C42" s="23">
        <v>59392</v>
      </c>
      <c r="D42" s="23">
        <v>20928</v>
      </c>
      <c r="E42" s="23">
        <v>9488</v>
      </c>
      <c r="F42" s="24">
        <v>932</v>
      </c>
      <c r="G42" s="23">
        <v>6363</v>
      </c>
      <c r="H42" s="23">
        <v>4309</v>
      </c>
      <c r="I42" s="23">
        <v>3987</v>
      </c>
      <c r="J42" s="23">
        <v>4400</v>
      </c>
      <c r="K42" s="23">
        <v>3749</v>
      </c>
      <c r="L42" s="23">
        <v>9915</v>
      </c>
    </row>
    <row r="43" spans="2:12" x14ac:dyDescent="0.25">
      <c r="B43" s="10"/>
      <c r="C43" s="143">
        <v>2012</v>
      </c>
      <c r="D43" s="144"/>
      <c r="E43" s="144"/>
      <c r="F43" s="144"/>
      <c r="G43" s="144"/>
      <c r="H43" s="144"/>
      <c r="I43" s="144"/>
      <c r="J43" s="144"/>
      <c r="K43" s="144"/>
      <c r="L43" s="145"/>
    </row>
    <row r="44" spans="2:12" x14ac:dyDescent="0.25">
      <c r="B44" s="10" t="s">
        <v>78</v>
      </c>
      <c r="C44" s="25" t="s">
        <v>30</v>
      </c>
      <c r="D44" s="25" t="s">
        <v>31</v>
      </c>
      <c r="E44" s="25" t="s">
        <v>32</v>
      </c>
      <c r="F44" s="25" t="s">
        <v>33</v>
      </c>
      <c r="G44" s="25" t="s">
        <v>34</v>
      </c>
      <c r="H44" s="25" t="s">
        <v>35</v>
      </c>
      <c r="I44" s="25" t="s">
        <v>36</v>
      </c>
      <c r="J44" s="25" t="s">
        <v>11</v>
      </c>
      <c r="K44" s="25" t="s">
        <v>37</v>
      </c>
      <c r="L44" s="25" t="s">
        <v>38</v>
      </c>
    </row>
    <row r="45" spans="2:12" x14ac:dyDescent="0.25">
      <c r="B45" s="11" t="s">
        <v>79</v>
      </c>
      <c r="C45" s="27">
        <v>55531</v>
      </c>
      <c r="D45" s="27">
        <v>22908</v>
      </c>
      <c r="E45" s="27">
        <v>8227</v>
      </c>
      <c r="F45" s="28">
        <v>900</v>
      </c>
      <c r="G45" s="27">
        <v>3527</v>
      </c>
      <c r="H45" s="27">
        <v>7039</v>
      </c>
      <c r="I45" s="27">
        <v>3674</v>
      </c>
      <c r="J45" s="27">
        <v>4815</v>
      </c>
      <c r="K45" s="27">
        <v>3629</v>
      </c>
      <c r="L45" s="27">
        <v>5238</v>
      </c>
    </row>
    <row r="46" spans="2:12" x14ac:dyDescent="0.25">
      <c r="B46" s="11" t="s">
        <v>73</v>
      </c>
      <c r="C46" s="27">
        <v>2035</v>
      </c>
      <c r="D46" s="27">
        <v>5079</v>
      </c>
      <c r="E46" s="27">
        <v>1063</v>
      </c>
      <c r="F46" s="28">
        <v>58</v>
      </c>
      <c r="G46" s="27">
        <v>1142</v>
      </c>
      <c r="H46" s="28">
        <v>854</v>
      </c>
      <c r="I46" s="28">
        <v>258</v>
      </c>
      <c r="J46" s="28">
        <v>509</v>
      </c>
      <c r="K46" s="28">
        <v>601</v>
      </c>
      <c r="L46" s="27">
        <v>4400</v>
      </c>
    </row>
    <row r="47" spans="2:12" x14ac:dyDescent="0.25">
      <c r="B47" s="11" t="s">
        <v>74</v>
      </c>
      <c r="C47" s="22">
        <v>364</v>
      </c>
      <c r="D47" s="22">
        <v>164</v>
      </c>
      <c r="E47" s="22">
        <v>42</v>
      </c>
      <c r="F47" s="22">
        <v>6</v>
      </c>
      <c r="G47" s="22">
        <v>13</v>
      </c>
      <c r="H47" s="22">
        <v>40</v>
      </c>
      <c r="I47" s="22">
        <v>29</v>
      </c>
      <c r="J47" s="22">
        <v>58</v>
      </c>
      <c r="K47" s="22">
        <v>32</v>
      </c>
      <c r="L47" s="22">
        <v>174</v>
      </c>
    </row>
    <row r="48" spans="2:12" x14ac:dyDescent="0.25">
      <c r="B48" s="11" t="s">
        <v>75</v>
      </c>
      <c r="C48" s="21">
        <v>1351</v>
      </c>
      <c r="D48" s="22">
        <v>253</v>
      </c>
      <c r="E48" s="22">
        <v>63</v>
      </c>
      <c r="F48" s="22">
        <v>28</v>
      </c>
      <c r="G48" s="22">
        <v>43</v>
      </c>
      <c r="H48" s="22">
        <v>91</v>
      </c>
      <c r="I48" s="22">
        <v>107</v>
      </c>
      <c r="J48" s="22">
        <v>65</v>
      </c>
      <c r="K48" s="22">
        <v>48</v>
      </c>
      <c r="L48" s="22">
        <v>17</v>
      </c>
    </row>
    <row r="49" spans="1:13" x14ac:dyDescent="0.25">
      <c r="B49" s="11" t="s">
        <v>51</v>
      </c>
      <c r="C49" s="28">
        <v>28</v>
      </c>
      <c r="D49" s="28">
        <v>23</v>
      </c>
      <c r="E49" s="28">
        <v>23</v>
      </c>
      <c r="F49" s="28">
        <v>5</v>
      </c>
      <c r="G49" s="28">
        <v>13</v>
      </c>
      <c r="H49" s="28">
        <v>7</v>
      </c>
      <c r="I49" s="28">
        <v>5</v>
      </c>
      <c r="J49" s="28">
        <v>3</v>
      </c>
      <c r="K49" s="28">
        <v>0</v>
      </c>
      <c r="L49" s="28">
        <v>4</v>
      </c>
    </row>
    <row r="50" spans="1:13" x14ac:dyDescent="0.25">
      <c r="B50" s="11" t="s">
        <v>76</v>
      </c>
      <c r="C50" s="22">
        <v>172</v>
      </c>
      <c r="D50" s="22">
        <v>29</v>
      </c>
      <c r="E50" s="22">
        <v>20</v>
      </c>
      <c r="F50" s="26"/>
      <c r="G50" s="22"/>
      <c r="H50" s="22">
        <v>213</v>
      </c>
      <c r="I50" s="22"/>
      <c r="J50" s="22">
        <v>2</v>
      </c>
      <c r="K50" s="22">
        <v>5</v>
      </c>
      <c r="L50" s="22">
        <v>27</v>
      </c>
    </row>
    <row r="51" spans="1:13" x14ac:dyDescent="0.25">
      <c r="B51" s="11" t="s">
        <v>80</v>
      </c>
      <c r="C51" s="28">
        <v>332</v>
      </c>
      <c r="D51" s="28">
        <v>128</v>
      </c>
      <c r="E51" s="28">
        <v>63</v>
      </c>
      <c r="F51" s="28">
        <v>9</v>
      </c>
      <c r="G51" s="28">
        <v>29</v>
      </c>
      <c r="H51" s="28">
        <v>50</v>
      </c>
      <c r="I51" s="28">
        <v>24</v>
      </c>
      <c r="J51" s="28">
        <v>32</v>
      </c>
      <c r="K51" s="28">
        <v>93</v>
      </c>
      <c r="L51" s="28">
        <v>287</v>
      </c>
    </row>
    <row r="52" spans="1:13" x14ac:dyDescent="0.25">
      <c r="B52" s="11" t="s">
        <v>48</v>
      </c>
      <c r="C52" s="22">
        <v>95</v>
      </c>
      <c r="D52" s="22">
        <v>46</v>
      </c>
      <c r="E52" s="22">
        <v>14</v>
      </c>
      <c r="F52" s="22">
        <v>5</v>
      </c>
      <c r="G52" s="22">
        <v>3</v>
      </c>
      <c r="H52" s="22">
        <v>9</v>
      </c>
      <c r="I52" s="22">
        <v>26</v>
      </c>
      <c r="J52" s="22">
        <v>22</v>
      </c>
      <c r="K52" s="22">
        <v>33</v>
      </c>
      <c r="L52" s="22">
        <v>52</v>
      </c>
    </row>
    <row r="53" spans="1:13" x14ac:dyDescent="0.25">
      <c r="B53" s="11" t="s">
        <v>49</v>
      </c>
      <c r="C53" s="21">
        <v>2252</v>
      </c>
      <c r="D53" s="22">
        <v>309</v>
      </c>
      <c r="E53" s="22">
        <v>312</v>
      </c>
      <c r="F53" s="22">
        <v>80</v>
      </c>
      <c r="G53" s="22">
        <v>70</v>
      </c>
      <c r="H53" s="22">
        <v>41</v>
      </c>
      <c r="I53" s="22">
        <v>235</v>
      </c>
      <c r="J53" s="22">
        <v>244</v>
      </c>
      <c r="K53" s="22">
        <v>217</v>
      </c>
      <c r="L53" s="22">
        <v>201</v>
      </c>
    </row>
    <row r="54" spans="1:13" x14ac:dyDescent="0.25">
      <c r="B54" s="12" t="s">
        <v>1</v>
      </c>
      <c r="C54" s="23">
        <v>62160</v>
      </c>
      <c r="D54" s="23">
        <v>28939</v>
      </c>
      <c r="E54" s="23">
        <v>9827</v>
      </c>
      <c r="F54" s="23">
        <v>1091</v>
      </c>
      <c r="G54" s="23">
        <v>4840</v>
      </c>
      <c r="H54" s="23">
        <v>8344</v>
      </c>
      <c r="I54" s="23">
        <v>4358</v>
      </c>
      <c r="J54" s="23">
        <v>5750</v>
      </c>
      <c r="K54" s="23">
        <v>4658</v>
      </c>
      <c r="L54" s="23">
        <v>10400</v>
      </c>
    </row>
    <row r="55" spans="1:13" x14ac:dyDescent="0.25">
      <c r="A55" s="142"/>
      <c r="B55" s="142"/>
      <c r="C55" s="142"/>
      <c r="D55" s="142"/>
      <c r="E55" s="142"/>
      <c r="F55" s="142"/>
      <c r="G55" s="142"/>
      <c r="H55" s="142"/>
      <c r="I55" s="142"/>
      <c r="J55" s="142"/>
      <c r="K55" s="142"/>
      <c r="L55" s="142"/>
      <c r="M55" s="142"/>
    </row>
    <row r="57" spans="1:13" ht="15.75" customHeight="1" x14ac:dyDescent="0.25">
      <c r="B57" s="123" t="s">
        <v>60</v>
      </c>
      <c r="C57" s="123"/>
      <c r="D57" s="123"/>
      <c r="E57" s="123"/>
      <c r="F57" s="123"/>
      <c r="G57" s="123"/>
      <c r="H57" s="123"/>
      <c r="I57" s="123"/>
      <c r="J57" s="123"/>
      <c r="K57" s="123"/>
      <c r="L57" s="123"/>
    </row>
    <row r="58" spans="1:13" x14ac:dyDescent="0.25">
      <c r="B58" s="141" t="s">
        <v>64</v>
      </c>
      <c r="C58" s="7">
        <v>2015</v>
      </c>
      <c r="D58" s="7"/>
      <c r="E58" s="7">
        <v>2016</v>
      </c>
      <c r="F58" s="7"/>
      <c r="G58" s="7">
        <v>2017</v>
      </c>
      <c r="H58" s="7"/>
      <c r="I58" s="7">
        <v>2018</v>
      </c>
      <c r="J58" s="7"/>
      <c r="K58" s="7">
        <v>2019</v>
      </c>
      <c r="L58" s="7"/>
    </row>
    <row r="59" spans="1:13" x14ac:dyDescent="0.25">
      <c r="B59" s="141"/>
      <c r="C59" s="29" t="s">
        <v>82</v>
      </c>
      <c r="D59" s="7" t="s">
        <v>62</v>
      </c>
      <c r="E59" s="29" t="s">
        <v>82</v>
      </c>
      <c r="F59" s="7" t="s">
        <v>62</v>
      </c>
      <c r="G59" s="29" t="s">
        <v>82</v>
      </c>
      <c r="H59" s="7" t="s">
        <v>62</v>
      </c>
      <c r="I59" s="29" t="s">
        <v>82</v>
      </c>
      <c r="J59" s="7" t="s">
        <v>62</v>
      </c>
      <c r="K59" s="29" t="s">
        <v>82</v>
      </c>
      <c r="L59" s="7" t="s">
        <v>62</v>
      </c>
    </row>
    <row r="60" spans="1:13" x14ac:dyDescent="0.25">
      <c r="B60" s="141"/>
      <c r="C60" s="8" t="s">
        <v>61</v>
      </c>
      <c r="D60" s="7"/>
      <c r="E60" s="8" t="s">
        <v>61</v>
      </c>
      <c r="F60" s="7"/>
      <c r="G60" s="8" t="s">
        <v>61</v>
      </c>
      <c r="H60" s="7"/>
      <c r="I60" s="8" t="s">
        <v>61</v>
      </c>
      <c r="J60" s="7"/>
      <c r="K60" s="8" t="s">
        <v>61</v>
      </c>
      <c r="L60" s="7"/>
    </row>
    <row r="61" spans="1:13" ht="27" x14ac:dyDescent="0.25">
      <c r="B61" s="30" t="s">
        <v>63</v>
      </c>
      <c r="C61" s="35">
        <v>89805</v>
      </c>
      <c r="D61" s="36">
        <v>95</v>
      </c>
      <c r="E61" s="35">
        <v>91832</v>
      </c>
      <c r="F61" s="36">
        <v>96.3</v>
      </c>
      <c r="G61" s="35">
        <v>90814</v>
      </c>
      <c r="H61" s="36">
        <v>94.2</v>
      </c>
      <c r="I61" s="35">
        <v>93228</v>
      </c>
      <c r="J61" s="36">
        <v>95.5</v>
      </c>
      <c r="K61" s="37">
        <v>95219</v>
      </c>
      <c r="L61" s="38">
        <v>96.7</v>
      </c>
    </row>
    <row r="62" spans="1:13" ht="18" customHeight="1" x14ac:dyDescent="0.25">
      <c r="B62" s="31" t="s">
        <v>83</v>
      </c>
      <c r="C62" s="3">
        <v>755</v>
      </c>
      <c r="D62" s="3">
        <v>0.8</v>
      </c>
      <c r="E62" s="3" t="s">
        <v>14</v>
      </c>
      <c r="F62" s="3" t="s">
        <v>14</v>
      </c>
      <c r="G62" s="3">
        <v>92</v>
      </c>
      <c r="H62" s="3">
        <v>0.1</v>
      </c>
      <c r="I62" s="3" t="s">
        <v>14</v>
      </c>
      <c r="J62" s="3" t="s">
        <v>14</v>
      </c>
      <c r="K62" s="6">
        <v>201</v>
      </c>
      <c r="L62" s="6">
        <v>0.2</v>
      </c>
    </row>
    <row r="63" spans="1:13" x14ac:dyDescent="0.25">
      <c r="B63" s="30" t="s">
        <v>84</v>
      </c>
      <c r="C63" s="2">
        <v>2947</v>
      </c>
      <c r="D63" s="3">
        <v>3.1</v>
      </c>
      <c r="E63" s="2">
        <v>2391</v>
      </c>
      <c r="F63" s="3">
        <v>2.5</v>
      </c>
      <c r="G63" s="2">
        <v>3951</v>
      </c>
      <c r="H63" s="3">
        <v>4.0999999999999996</v>
      </c>
      <c r="I63" s="2">
        <v>2594</v>
      </c>
      <c r="J63" s="3">
        <v>2.7</v>
      </c>
      <c r="K63" s="15">
        <v>1045</v>
      </c>
      <c r="L63" s="6">
        <v>1.1000000000000001</v>
      </c>
    </row>
    <row r="64" spans="1:13" x14ac:dyDescent="0.25">
      <c r="B64" s="30" t="s">
        <v>47</v>
      </c>
      <c r="C64" s="3">
        <v>233</v>
      </c>
      <c r="D64" s="3">
        <v>0.2</v>
      </c>
      <c r="E64" s="3">
        <v>154</v>
      </c>
      <c r="F64" s="3">
        <v>0.2</v>
      </c>
      <c r="G64" s="3">
        <v>233</v>
      </c>
      <c r="H64" s="3">
        <v>0.2</v>
      </c>
      <c r="I64" s="3">
        <v>64</v>
      </c>
      <c r="J64" s="3">
        <v>0.1</v>
      </c>
      <c r="K64" s="6">
        <v>81</v>
      </c>
      <c r="L64" s="6">
        <v>0.1</v>
      </c>
    </row>
    <row r="65" spans="2:20" x14ac:dyDescent="0.25">
      <c r="B65" s="31" t="s">
        <v>85</v>
      </c>
      <c r="C65" s="3">
        <v>98</v>
      </c>
      <c r="D65" s="3">
        <v>0.1</v>
      </c>
      <c r="E65" s="3">
        <v>39</v>
      </c>
      <c r="F65" s="3" t="s">
        <v>14</v>
      </c>
      <c r="G65" s="3">
        <v>132</v>
      </c>
      <c r="H65" s="3">
        <v>0.1</v>
      </c>
      <c r="I65" s="3">
        <v>174</v>
      </c>
      <c r="J65" s="3">
        <v>0.2</v>
      </c>
      <c r="K65" s="6">
        <v>576</v>
      </c>
      <c r="L65" s="6">
        <v>0.6</v>
      </c>
    </row>
    <row r="66" spans="2:20" x14ac:dyDescent="0.25">
      <c r="B66" s="30" t="s">
        <v>66</v>
      </c>
      <c r="C66" s="3">
        <v>693</v>
      </c>
      <c r="D66" s="3">
        <v>0.7</v>
      </c>
      <c r="E66" s="3">
        <v>953</v>
      </c>
      <c r="F66" s="3">
        <v>1</v>
      </c>
      <c r="G66" s="2">
        <v>1183</v>
      </c>
      <c r="H66" s="3">
        <v>1.2</v>
      </c>
      <c r="I66" s="3">
        <v>1411</v>
      </c>
      <c r="J66" s="3">
        <v>1.4</v>
      </c>
      <c r="K66" s="6">
        <v>893</v>
      </c>
      <c r="L66" s="6">
        <v>0.9</v>
      </c>
    </row>
    <row r="67" spans="2:20" x14ac:dyDescent="0.25">
      <c r="B67" s="31" t="s">
        <v>68</v>
      </c>
      <c r="C67" s="36">
        <v>41</v>
      </c>
      <c r="D67" s="36" t="s">
        <v>14</v>
      </c>
      <c r="E67" s="36" t="s">
        <v>14</v>
      </c>
      <c r="F67" s="36">
        <v>0</v>
      </c>
      <c r="G67" s="36">
        <v>25</v>
      </c>
      <c r="H67" s="36" t="s">
        <v>14</v>
      </c>
      <c r="I67" s="36">
        <v>170</v>
      </c>
      <c r="J67" s="36">
        <v>0.2</v>
      </c>
      <c r="K67" s="38">
        <v>463</v>
      </c>
      <c r="L67" s="38">
        <v>0.5</v>
      </c>
    </row>
    <row r="68" spans="2:20" x14ac:dyDescent="0.25">
      <c r="B68" s="30" t="s">
        <v>69</v>
      </c>
      <c r="C68" s="9">
        <v>94572</v>
      </c>
      <c r="D68" s="4">
        <v>100</v>
      </c>
      <c r="E68" s="9">
        <v>95368</v>
      </c>
      <c r="F68" s="4">
        <v>100</v>
      </c>
      <c r="G68" s="9">
        <v>96430</v>
      </c>
      <c r="H68" s="4">
        <v>100</v>
      </c>
      <c r="I68" s="9">
        <v>97639</v>
      </c>
      <c r="J68" s="4">
        <v>100</v>
      </c>
      <c r="K68" s="16">
        <v>98477</v>
      </c>
      <c r="L68" s="1"/>
      <c r="N68" s="32"/>
      <c r="O68" s="33"/>
      <c r="P68" s="33"/>
      <c r="Q68" s="33"/>
      <c r="R68" s="33"/>
      <c r="S68" s="33"/>
      <c r="T68" s="34"/>
    </row>
    <row r="72" spans="2:20" x14ac:dyDescent="0.25">
      <c r="B72" s="162" t="s">
        <v>255</v>
      </c>
      <c r="C72" s="162"/>
      <c r="D72" s="162"/>
      <c r="E72" s="162"/>
      <c r="F72" s="162"/>
      <c r="G72" s="162"/>
      <c r="H72" s="162"/>
      <c r="I72" s="162"/>
      <c r="J72" s="162"/>
      <c r="K72" s="162"/>
      <c r="L72" s="162"/>
    </row>
    <row r="74" spans="2:20" x14ac:dyDescent="0.25">
      <c r="B74" s="176" t="s">
        <v>86</v>
      </c>
      <c r="C74" s="177"/>
      <c r="D74" s="177"/>
      <c r="E74" s="177"/>
      <c r="F74" s="177"/>
      <c r="G74" s="177"/>
      <c r="H74" s="177"/>
      <c r="I74" s="177"/>
      <c r="J74" s="177"/>
      <c r="K74" s="177"/>
      <c r="L74" s="177"/>
      <c r="M74" s="177"/>
      <c r="N74" s="177"/>
      <c r="O74" s="177"/>
      <c r="P74" s="177"/>
      <c r="Q74" s="177"/>
      <c r="R74" s="177"/>
      <c r="S74" s="177"/>
    </row>
    <row r="75" spans="2:20" x14ac:dyDescent="0.25">
      <c r="B75" s="178" t="s">
        <v>87</v>
      </c>
      <c r="C75" s="179"/>
      <c r="D75" s="179"/>
      <c r="E75" s="179"/>
      <c r="F75" s="179"/>
      <c r="G75" s="179"/>
      <c r="H75" s="179"/>
      <c r="I75" s="179"/>
      <c r="J75" s="179"/>
      <c r="K75" s="179"/>
      <c r="L75" s="179"/>
      <c r="M75" s="179"/>
      <c r="N75" s="179"/>
      <c r="O75" s="179"/>
      <c r="P75" s="179"/>
      <c r="Q75" s="179"/>
      <c r="R75" s="179"/>
      <c r="S75" s="39"/>
    </row>
    <row r="76" spans="2:20" x14ac:dyDescent="0.25">
      <c r="B76" s="159"/>
      <c r="C76" s="188" t="s">
        <v>88</v>
      </c>
      <c r="D76" s="188"/>
      <c r="E76" s="188"/>
      <c r="F76" s="188"/>
      <c r="G76" s="188"/>
      <c r="H76" s="188"/>
      <c r="I76" s="188"/>
      <c r="J76" s="188"/>
      <c r="K76" s="188"/>
      <c r="L76" s="188"/>
      <c r="M76" s="188"/>
      <c r="N76" s="188"/>
      <c r="O76" s="40"/>
      <c r="P76" s="149" t="s">
        <v>1</v>
      </c>
      <c r="Q76" s="149" t="s">
        <v>89</v>
      </c>
      <c r="R76" s="149" t="s">
        <v>90</v>
      </c>
      <c r="S76" s="154" t="s">
        <v>91</v>
      </c>
    </row>
    <row r="77" spans="2:20" x14ac:dyDescent="0.25">
      <c r="B77" s="159"/>
      <c r="C77" s="157" t="s">
        <v>92</v>
      </c>
      <c r="D77" s="157"/>
      <c r="E77" s="157"/>
      <c r="F77" s="157"/>
      <c r="G77" s="157"/>
      <c r="H77" s="41"/>
      <c r="I77" s="158" t="s">
        <v>93</v>
      </c>
      <c r="J77" s="158"/>
      <c r="K77" s="158"/>
      <c r="L77" s="158"/>
      <c r="M77" s="158"/>
      <c r="N77" s="149" t="s">
        <v>94</v>
      </c>
      <c r="O77" s="149" t="s">
        <v>95</v>
      </c>
      <c r="P77" s="149"/>
      <c r="Q77" s="150"/>
      <c r="R77" s="149"/>
      <c r="S77" s="155"/>
    </row>
    <row r="78" spans="2:20" ht="57" x14ac:dyDescent="0.25">
      <c r="B78" s="160"/>
      <c r="C78" s="42" t="s">
        <v>96</v>
      </c>
      <c r="D78" s="42" t="s">
        <v>97</v>
      </c>
      <c r="E78" s="42" t="s">
        <v>98</v>
      </c>
      <c r="F78" s="42" t="s">
        <v>99</v>
      </c>
      <c r="G78" s="42" t="s">
        <v>100</v>
      </c>
      <c r="H78" s="43"/>
      <c r="I78" s="42" t="s">
        <v>101</v>
      </c>
      <c r="J78" s="43" t="s">
        <v>102</v>
      </c>
      <c r="K78" s="43" t="s">
        <v>103</v>
      </c>
      <c r="L78" s="43" t="s">
        <v>104</v>
      </c>
      <c r="M78" s="42" t="s">
        <v>105</v>
      </c>
      <c r="N78" s="152"/>
      <c r="O78" s="152"/>
      <c r="P78" s="152"/>
      <c r="Q78" s="151"/>
      <c r="R78" s="152"/>
      <c r="S78" s="156"/>
    </row>
    <row r="79" spans="2:20" x14ac:dyDescent="0.25">
      <c r="B79" s="45" t="s">
        <v>1</v>
      </c>
      <c r="C79" s="46">
        <v>1.9673678311596381</v>
      </c>
      <c r="D79" s="47">
        <v>2.6521941688190619E-2</v>
      </c>
      <c r="E79" s="92">
        <v>88.730993343768858</v>
      </c>
      <c r="F79" s="47">
        <v>0.32250876930235289</v>
      </c>
      <c r="G79" s="48">
        <v>2.7920690946242384</v>
      </c>
      <c r="H79" s="49"/>
      <c r="I79" s="47">
        <v>2.2051625120718205E-2</v>
      </c>
      <c r="J79" s="47">
        <v>5.8412133123973808E-2</v>
      </c>
      <c r="K79" s="47">
        <v>0.76690092018906975</v>
      </c>
      <c r="L79" s="47">
        <v>3.8132852563015551</v>
      </c>
      <c r="M79" s="48">
        <v>1.1994353264897495</v>
      </c>
      <c r="N79" s="47">
        <v>0.26087118097577822</v>
      </c>
      <c r="O79" s="48">
        <v>3.9582577255894716E-2</v>
      </c>
      <c r="P79" s="50">
        <v>100</v>
      </c>
      <c r="Q79" s="51">
        <v>30512.44236311561</v>
      </c>
      <c r="R79" s="48">
        <v>94.084901373877599</v>
      </c>
      <c r="S79" s="52">
        <v>30432.844194378398</v>
      </c>
    </row>
    <row r="80" spans="2:20" x14ac:dyDescent="0.25">
      <c r="B80" s="53"/>
      <c r="C80" s="46"/>
      <c r="D80" s="47"/>
      <c r="E80" s="47"/>
      <c r="F80" s="47"/>
      <c r="G80" s="48"/>
      <c r="H80" s="54"/>
      <c r="I80" s="47"/>
      <c r="J80" s="47"/>
      <c r="K80" s="47"/>
      <c r="L80" s="47"/>
      <c r="M80" s="48"/>
      <c r="N80" s="47"/>
      <c r="O80" s="48"/>
      <c r="P80" s="55"/>
      <c r="Q80" s="51"/>
      <c r="R80" s="48"/>
      <c r="S80" s="52"/>
    </row>
    <row r="81" spans="2:19" x14ac:dyDescent="0.25">
      <c r="B81" s="56" t="s">
        <v>2</v>
      </c>
      <c r="C81" s="46"/>
      <c r="D81" s="47"/>
      <c r="E81" s="47"/>
      <c r="F81" s="47"/>
      <c r="G81" s="48"/>
      <c r="H81" s="54"/>
      <c r="I81" s="47"/>
      <c r="J81" s="47"/>
      <c r="K81" s="47"/>
      <c r="L81" s="47"/>
      <c r="M81" s="48"/>
      <c r="N81" s="47"/>
      <c r="O81" s="48"/>
      <c r="P81" s="55"/>
      <c r="Q81" s="51"/>
      <c r="R81" s="48"/>
      <c r="S81" s="52"/>
    </row>
    <row r="82" spans="2:19" x14ac:dyDescent="0.25">
      <c r="B82" s="57" t="s">
        <v>106</v>
      </c>
      <c r="C82" s="58">
        <v>2.3589024808881978</v>
      </c>
      <c r="D82" s="59">
        <v>0</v>
      </c>
      <c r="E82" s="59">
        <v>90.364826290841052</v>
      </c>
      <c r="F82" s="59">
        <v>0.27779684659874521</v>
      </c>
      <c r="G82" s="60">
        <v>3.1301324422619001</v>
      </c>
      <c r="H82" s="54"/>
      <c r="I82" s="59">
        <v>2.1896600572291453E-2</v>
      </c>
      <c r="J82" s="59">
        <v>7.962818544297541E-2</v>
      </c>
      <c r="K82" s="59">
        <v>0.62744974555249966</v>
      </c>
      <c r="L82" s="59">
        <v>1.8239447797875576</v>
      </c>
      <c r="M82" s="60">
        <v>1.0343260872398325</v>
      </c>
      <c r="N82" s="59">
        <v>0.25620608276447698</v>
      </c>
      <c r="O82" s="60">
        <v>2.4890458050505129E-2</v>
      </c>
      <c r="P82" s="55">
        <v>100</v>
      </c>
      <c r="Q82" s="61">
        <v>22382.738415259431</v>
      </c>
      <c r="R82" s="60">
        <v>96.37858586004603</v>
      </c>
      <c r="S82" s="62">
        <v>22325.39247795027</v>
      </c>
    </row>
    <row r="83" spans="2:19" x14ac:dyDescent="0.25">
      <c r="B83" s="57" t="s">
        <v>107</v>
      </c>
      <c r="C83" s="58">
        <v>1.2548084779080788</v>
      </c>
      <c r="D83" s="59">
        <v>0.11421443119788174</v>
      </c>
      <c r="E83" s="59">
        <v>88.303211190871437</v>
      </c>
      <c r="F83" s="59">
        <v>0.55710346224446661</v>
      </c>
      <c r="G83" s="60">
        <v>2.2022995196205497</v>
      </c>
      <c r="H83" s="54"/>
      <c r="I83" s="59">
        <v>2.1521902607495487E-2</v>
      </c>
      <c r="J83" s="59">
        <v>0</v>
      </c>
      <c r="K83" s="59">
        <v>0.89983709611983664</v>
      </c>
      <c r="L83" s="59">
        <v>5.5491801698944911</v>
      </c>
      <c r="M83" s="60">
        <v>0.70493171810723376</v>
      </c>
      <c r="N83" s="59">
        <v>0.2725746433002329</v>
      </c>
      <c r="O83" s="60">
        <v>0.12031738812833737</v>
      </c>
      <c r="P83" s="55">
        <v>100</v>
      </c>
      <c r="Q83" s="61">
        <v>5407.7345398289344</v>
      </c>
      <c r="R83" s="60">
        <v>92.68427090265051</v>
      </c>
      <c r="S83" s="62">
        <v>5392.9944266963721</v>
      </c>
    </row>
    <row r="84" spans="2:19" x14ac:dyDescent="0.25">
      <c r="B84" s="57" t="s">
        <v>108</v>
      </c>
      <c r="C84" s="58">
        <v>0.16342183358626028</v>
      </c>
      <c r="D84" s="59">
        <v>7.03931102304311E-2</v>
      </c>
      <c r="E84" s="59">
        <v>76.145869115782503</v>
      </c>
      <c r="F84" s="59">
        <v>0.22410554949555064</v>
      </c>
      <c r="G84" s="60">
        <v>1.1838709408302708</v>
      </c>
      <c r="H84" s="54"/>
      <c r="I84" s="59">
        <v>2.4378790381274312E-2</v>
      </c>
      <c r="J84" s="59">
        <v>0</v>
      </c>
      <c r="K84" s="59">
        <v>1.6495029091506086</v>
      </c>
      <c r="L84" s="59">
        <v>16.72291918507403</v>
      </c>
      <c r="M84" s="60">
        <v>3.5395575690133221</v>
      </c>
      <c r="N84" s="59">
        <v>0.27598099645577606</v>
      </c>
      <c r="O84" s="60">
        <v>0</v>
      </c>
      <c r="P84" s="55">
        <v>100</v>
      </c>
      <c r="Q84" s="61">
        <v>2721.9694080273239</v>
      </c>
      <c r="R84" s="60">
        <v>78.002933823957079</v>
      </c>
      <c r="S84" s="62">
        <v>2714.457289731828</v>
      </c>
    </row>
    <row r="85" spans="2:19" x14ac:dyDescent="0.25">
      <c r="B85" s="56" t="s">
        <v>109</v>
      </c>
      <c r="C85" s="58"/>
      <c r="D85" s="59"/>
      <c r="E85" s="59"/>
      <c r="F85" s="59"/>
      <c r="G85" s="60"/>
      <c r="H85" s="54"/>
      <c r="I85" s="59"/>
      <c r="J85" s="59"/>
      <c r="K85" s="59"/>
      <c r="L85" s="59"/>
      <c r="M85" s="60"/>
      <c r="N85" s="59"/>
      <c r="O85" s="60"/>
      <c r="P85" s="55"/>
      <c r="Q85" s="61"/>
      <c r="R85" s="60"/>
      <c r="S85" s="62"/>
    </row>
    <row r="86" spans="2:19" x14ac:dyDescent="0.25">
      <c r="B86" s="63" t="s">
        <v>110</v>
      </c>
      <c r="C86" s="58">
        <v>3.3253180786174266</v>
      </c>
      <c r="D86" s="59">
        <v>0</v>
      </c>
      <c r="E86" s="59">
        <v>91.146998700908838</v>
      </c>
      <c r="F86" s="59">
        <v>0.42821871878638917</v>
      </c>
      <c r="G86" s="60">
        <v>2.7553947695539933</v>
      </c>
      <c r="H86" s="54"/>
      <c r="I86" s="59">
        <v>1.45922560503811E-2</v>
      </c>
      <c r="J86" s="59">
        <v>0.14093756062401583</v>
      </c>
      <c r="K86" s="59">
        <v>0.10825263408817934</v>
      </c>
      <c r="L86" s="59">
        <v>1.0455136289929576</v>
      </c>
      <c r="M86" s="60">
        <v>0.79083568431556406</v>
      </c>
      <c r="N86" s="59">
        <v>0.22521560169306271</v>
      </c>
      <c r="O86" s="60">
        <v>1.8722366369067205E-2</v>
      </c>
      <c r="P86" s="55">
        <v>100</v>
      </c>
      <c r="Q86" s="61">
        <v>11483.45483817843</v>
      </c>
      <c r="R86" s="60">
        <v>97.876363107955839</v>
      </c>
      <c r="S86" s="62">
        <v>11457.592306269473</v>
      </c>
    </row>
    <row r="87" spans="2:19" x14ac:dyDescent="0.25">
      <c r="B87" s="63" t="s">
        <v>111</v>
      </c>
      <c r="C87" s="58">
        <v>1.5672560295063527</v>
      </c>
      <c r="D87" s="59">
        <v>0</v>
      </c>
      <c r="E87" s="59">
        <v>89.651002626548191</v>
      </c>
      <c r="F87" s="59">
        <v>0.10661043392899906</v>
      </c>
      <c r="G87" s="60">
        <v>2.972380743927971</v>
      </c>
      <c r="H87" s="54"/>
      <c r="I87" s="59">
        <v>3.7163496334404598E-2</v>
      </c>
      <c r="J87" s="59">
        <v>1.8878855321118375E-2</v>
      </c>
      <c r="K87" s="59">
        <v>1.047248088287196</v>
      </c>
      <c r="L87" s="59">
        <v>2.8162902014909568</v>
      </c>
      <c r="M87" s="60">
        <v>1.4321043094484378</v>
      </c>
      <c r="N87" s="59">
        <v>0.31164533744613365</v>
      </c>
      <c r="O87" s="60">
        <v>3.9419877760265981E-2</v>
      </c>
      <c r="P87" s="55">
        <v>100</v>
      </c>
      <c r="Q87" s="61">
        <v>8678.8489045563729</v>
      </c>
      <c r="R87" s="60">
        <v>94.592041520906548</v>
      </c>
      <c r="S87" s="62">
        <v>8651.8016766013261</v>
      </c>
    </row>
    <row r="88" spans="2:19" x14ac:dyDescent="0.25">
      <c r="B88" s="63" t="s">
        <v>112</v>
      </c>
      <c r="C88" s="58">
        <v>0.36713934613069549</v>
      </c>
      <c r="D88" s="59">
        <v>0</v>
      </c>
      <c r="E88" s="59">
        <v>87.784159296568703</v>
      </c>
      <c r="F88" s="59">
        <v>2.8300373918503919E-2</v>
      </c>
      <c r="G88" s="60">
        <v>4.8719740546549213</v>
      </c>
      <c r="H88" s="54"/>
      <c r="I88" s="59">
        <v>0</v>
      </c>
      <c r="J88" s="59">
        <v>0</v>
      </c>
      <c r="K88" s="59">
        <v>1.5719339516672002</v>
      </c>
      <c r="L88" s="59">
        <v>4.358876655008932</v>
      </c>
      <c r="M88" s="60">
        <v>0.86373762629619166</v>
      </c>
      <c r="N88" s="59">
        <v>0.15387869575483754</v>
      </c>
      <c r="O88" s="60">
        <v>0</v>
      </c>
      <c r="P88" s="55">
        <v>100</v>
      </c>
      <c r="Q88" s="61">
        <v>1785.0750126332287</v>
      </c>
      <c r="R88" s="60">
        <v>93.194980291454314</v>
      </c>
      <c r="S88" s="62">
        <v>1782.3281624855433</v>
      </c>
    </row>
    <row r="89" spans="2:19" x14ac:dyDescent="0.25">
      <c r="B89" s="63" t="s">
        <v>113</v>
      </c>
      <c r="C89" s="58">
        <v>2.113456940202791</v>
      </c>
      <c r="D89" s="59">
        <v>0</v>
      </c>
      <c r="E89" s="59">
        <v>96.863376725895208</v>
      </c>
      <c r="F89" s="59">
        <v>0</v>
      </c>
      <c r="G89" s="60">
        <v>0</v>
      </c>
      <c r="H89" s="54"/>
      <c r="I89" s="59">
        <v>0</v>
      </c>
      <c r="J89" s="59">
        <v>0</v>
      </c>
      <c r="K89" s="59">
        <v>0</v>
      </c>
      <c r="L89" s="59">
        <v>0.51158316695099548</v>
      </c>
      <c r="M89" s="60">
        <v>0.51158316695099548</v>
      </c>
      <c r="N89" s="59">
        <v>0</v>
      </c>
      <c r="O89" s="60">
        <v>0</v>
      </c>
      <c r="P89" s="55">
        <v>100</v>
      </c>
      <c r="Q89" s="61">
        <v>214.74501878065138</v>
      </c>
      <c r="R89" s="60">
        <v>98.976833666098003</v>
      </c>
      <c r="S89" s="62">
        <v>214.74501878065138</v>
      </c>
    </row>
    <row r="90" spans="2:19" x14ac:dyDescent="0.25">
      <c r="B90" s="63" t="s">
        <v>114</v>
      </c>
      <c r="C90" s="58">
        <v>1.2743150726345931</v>
      </c>
      <c r="D90" s="59">
        <v>0</v>
      </c>
      <c r="E90" s="59">
        <v>85.734974653347308</v>
      </c>
      <c r="F90" s="59">
        <v>8.5760470242218209E-2</v>
      </c>
      <c r="G90" s="60">
        <v>0</v>
      </c>
      <c r="H90" s="54"/>
      <c r="I90" s="59">
        <v>0</v>
      </c>
      <c r="J90" s="59">
        <v>0</v>
      </c>
      <c r="K90" s="59">
        <v>1.1191134547511385</v>
      </c>
      <c r="L90" s="59">
        <v>10.28060018980128</v>
      </c>
      <c r="M90" s="60">
        <v>1.2209341038978254</v>
      </c>
      <c r="N90" s="59">
        <v>0.19942062990341985</v>
      </c>
      <c r="O90" s="60">
        <v>8.4881425422235521E-2</v>
      </c>
      <c r="P90" s="55">
        <v>100</v>
      </c>
      <c r="Q90" s="61">
        <v>1143.3998343689607</v>
      </c>
      <c r="R90" s="60">
        <v>87.269082750756709</v>
      </c>
      <c r="S90" s="62">
        <v>1141.1196592169474</v>
      </c>
    </row>
    <row r="91" spans="2:19" x14ac:dyDescent="0.25">
      <c r="B91" s="63" t="s">
        <v>115</v>
      </c>
      <c r="C91" s="58">
        <v>1.3437459980868922</v>
      </c>
      <c r="D91" s="59">
        <v>0</v>
      </c>
      <c r="E91" s="59">
        <v>88.324279689887533</v>
      </c>
      <c r="F91" s="59">
        <v>1.1742942020623295</v>
      </c>
      <c r="G91" s="60">
        <v>4.358551022543363</v>
      </c>
      <c r="H91" s="54"/>
      <c r="I91" s="59">
        <v>0</v>
      </c>
      <c r="J91" s="59">
        <v>0</v>
      </c>
      <c r="K91" s="59">
        <v>1.5365556216437395</v>
      </c>
      <c r="L91" s="59">
        <v>2.0837743472636001</v>
      </c>
      <c r="M91" s="60">
        <v>0.67538866223472416</v>
      </c>
      <c r="N91" s="59">
        <v>0.22858233667897376</v>
      </c>
      <c r="O91" s="60">
        <v>0.27482811959881648</v>
      </c>
      <c r="P91" s="55">
        <v>100</v>
      </c>
      <c r="Q91" s="61">
        <v>2014.3174889197637</v>
      </c>
      <c r="R91" s="60">
        <v>95.41898185093028</v>
      </c>
      <c r="S91" s="62">
        <v>2009.7131149354575</v>
      </c>
    </row>
    <row r="92" spans="2:19" x14ac:dyDescent="0.25">
      <c r="B92" s="63" t="s">
        <v>116</v>
      </c>
      <c r="C92" s="58">
        <v>0.83259175478706626</v>
      </c>
      <c r="D92" s="59">
        <v>0.45394384736614918</v>
      </c>
      <c r="E92" s="59">
        <v>90.27008828011158</v>
      </c>
      <c r="F92" s="59">
        <v>2.4975674999874992E-2</v>
      </c>
      <c r="G92" s="60">
        <v>5.3870531947269207</v>
      </c>
      <c r="H92" s="54"/>
      <c r="I92" s="59">
        <v>0</v>
      </c>
      <c r="J92" s="59">
        <v>0</v>
      </c>
      <c r="K92" s="59">
        <v>0.40916194684283475</v>
      </c>
      <c r="L92" s="59">
        <v>1.9998844292131883</v>
      </c>
      <c r="M92" s="60">
        <v>0.14131639400201607</v>
      </c>
      <c r="N92" s="59">
        <v>0.48098447795041865</v>
      </c>
      <c r="O92" s="60">
        <v>0</v>
      </c>
      <c r="P92" s="55">
        <v>100</v>
      </c>
      <c r="Q92" s="61">
        <v>1016.5548593164127</v>
      </c>
      <c r="R92" s="60">
        <v>97.437311094086439</v>
      </c>
      <c r="S92" s="62">
        <v>1011.6653882332502</v>
      </c>
    </row>
    <row r="93" spans="2:19" x14ac:dyDescent="0.25">
      <c r="B93" s="63" t="s">
        <v>117</v>
      </c>
      <c r="C93" s="58">
        <v>1.1532171593242462</v>
      </c>
      <c r="D93" s="59">
        <v>0.10741006206531084</v>
      </c>
      <c r="E93" s="59">
        <v>89.523054165250826</v>
      </c>
      <c r="F93" s="59">
        <v>0.5835099037468745</v>
      </c>
      <c r="G93" s="60">
        <v>1.0862645374138982</v>
      </c>
      <c r="H93" s="54"/>
      <c r="I93" s="59">
        <v>8.0040284129858003E-2</v>
      </c>
      <c r="J93" s="59">
        <v>0</v>
      </c>
      <c r="K93" s="59">
        <v>0.67495801586779658</v>
      </c>
      <c r="L93" s="59">
        <v>5.8518997717732804</v>
      </c>
      <c r="M93" s="60">
        <v>0.61948284800848052</v>
      </c>
      <c r="N93" s="59">
        <v>0.32016325241946925</v>
      </c>
      <c r="O93" s="60">
        <v>0</v>
      </c>
      <c r="P93" s="55">
        <v>100</v>
      </c>
      <c r="Q93" s="61">
        <v>1454.0769983345424</v>
      </c>
      <c r="R93" s="60">
        <v>92.750408552455141</v>
      </c>
      <c r="S93" s="62">
        <v>1449.4215781239911</v>
      </c>
    </row>
    <row r="94" spans="2:19" x14ac:dyDescent="0.25">
      <c r="B94" s="63" t="s">
        <v>118</v>
      </c>
      <c r="C94" s="58">
        <v>0.26807943533295842</v>
      </c>
      <c r="D94" s="59">
        <v>0</v>
      </c>
      <c r="E94" s="59">
        <v>88.387870834410222</v>
      </c>
      <c r="F94" s="59">
        <v>0.36161165828144393</v>
      </c>
      <c r="G94" s="60">
        <v>0</v>
      </c>
      <c r="H94" s="54"/>
      <c r="I94" s="59">
        <v>0</v>
      </c>
      <c r="J94" s="59">
        <v>0</v>
      </c>
      <c r="K94" s="59">
        <v>1.0084370141686068</v>
      </c>
      <c r="L94" s="59">
        <v>8.8296448657444699</v>
      </c>
      <c r="M94" s="60">
        <v>0.9221451803119497</v>
      </c>
      <c r="N94" s="59">
        <v>0.2222110117503584</v>
      </c>
      <c r="O94" s="60">
        <v>0</v>
      </c>
      <c r="P94" s="55">
        <v>100</v>
      </c>
      <c r="Q94" s="61">
        <v>1364.2582398343693</v>
      </c>
      <c r="R94" s="60">
        <v>89.215809280467951</v>
      </c>
      <c r="S94" s="62">
        <v>1361.2267077967454</v>
      </c>
    </row>
    <row r="95" spans="2:19" x14ac:dyDescent="0.25">
      <c r="B95" s="63" t="s">
        <v>119</v>
      </c>
      <c r="C95" s="58">
        <v>5.8259558362237319E-2</v>
      </c>
      <c r="D95" s="59">
        <v>0.14112566580574679</v>
      </c>
      <c r="E95" s="59">
        <v>63.844834766236012</v>
      </c>
      <c r="F95" s="59">
        <v>8.5936367173514758E-2</v>
      </c>
      <c r="G95" s="60">
        <v>2.3734506716045214</v>
      </c>
      <c r="H95" s="54"/>
      <c r="I95" s="59">
        <v>4.8875138672431429E-2</v>
      </c>
      <c r="J95" s="59">
        <v>0</v>
      </c>
      <c r="K95" s="59">
        <v>2.2936601128289222</v>
      </c>
      <c r="L95" s="59">
        <v>24.654255968397891</v>
      </c>
      <c r="M95" s="60">
        <v>6.1695914834304828</v>
      </c>
      <c r="N95" s="59">
        <v>0.33001026748826578</v>
      </c>
      <c r="O95" s="60">
        <v>0</v>
      </c>
      <c r="P95" s="55">
        <v>100</v>
      </c>
      <c r="Q95" s="61">
        <v>1357.7111681929505</v>
      </c>
      <c r="R95" s="60">
        <v>66.723802428053204</v>
      </c>
      <c r="S95" s="62">
        <v>1353.2305819350788</v>
      </c>
    </row>
    <row r="96" spans="2:19" x14ac:dyDescent="0.25">
      <c r="B96" s="180" t="s">
        <v>120</v>
      </c>
      <c r="C96" s="181"/>
      <c r="D96" s="181"/>
      <c r="E96" s="181"/>
      <c r="F96" s="181"/>
      <c r="G96" s="181"/>
      <c r="H96" s="181"/>
      <c r="I96" s="181"/>
      <c r="J96" s="181"/>
      <c r="K96" s="181"/>
      <c r="L96" s="181"/>
      <c r="M96" s="181"/>
      <c r="N96" s="181"/>
      <c r="O96" s="181"/>
      <c r="P96" s="181"/>
      <c r="Q96" s="181"/>
      <c r="R96" s="181"/>
      <c r="S96" s="182"/>
    </row>
    <row r="97" spans="2:19" ht="42" customHeight="1" x14ac:dyDescent="0.25">
      <c r="B97" s="183" t="s">
        <v>121</v>
      </c>
      <c r="C97" s="184"/>
      <c r="D97" s="184"/>
      <c r="E97" s="184"/>
      <c r="F97" s="184"/>
      <c r="G97" s="184"/>
      <c r="H97" s="184"/>
      <c r="I97" s="184"/>
      <c r="J97" s="184"/>
      <c r="K97" s="184"/>
      <c r="L97" s="184"/>
      <c r="M97" s="184"/>
      <c r="N97" s="184"/>
      <c r="O97" s="184"/>
      <c r="P97" s="184"/>
      <c r="Q97" s="184"/>
      <c r="R97" s="184"/>
      <c r="S97" s="184"/>
    </row>
    <row r="100" spans="2:19" x14ac:dyDescent="0.25">
      <c r="B100" s="185" t="s">
        <v>122</v>
      </c>
      <c r="C100" s="186"/>
      <c r="D100" s="186"/>
      <c r="E100" s="186"/>
      <c r="F100" s="187"/>
    </row>
    <row r="101" spans="2:19" ht="30" customHeight="1" x14ac:dyDescent="0.25">
      <c r="B101" s="163" t="s">
        <v>123</v>
      </c>
      <c r="C101" s="164"/>
      <c r="D101" s="165"/>
      <c r="E101" s="165"/>
      <c r="F101" s="166"/>
    </row>
    <row r="102" spans="2:19" ht="102" x14ac:dyDescent="0.25">
      <c r="B102" s="64"/>
      <c r="C102" s="65" t="s">
        <v>124</v>
      </c>
      <c r="D102" s="66" t="s">
        <v>125</v>
      </c>
      <c r="E102" s="66" t="s">
        <v>126</v>
      </c>
      <c r="F102" s="67" t="s">
        <v>89</v>
      </c>
    </row>
    <row r="103" spans="2:19" x14ac:dyDescent="0.25">
      <c r="B103" s="68"/>
      <c r="C103" s="69"/>
      <c r="D103" s="44"/>
      <c r="E103" s="44"/>
      <c r="F103" s="70"/>
    </row>
    <row r="104" spans="2:19" x14ac:dyDescent="0.25">
      <c r="B104" s="56" t="s">
        <v>1</v>
      </c>
      <c r="C104" s="71">
        <v>94.100332161518807</v>
      </c>
      <c r="D104" s="72">
        <v>97.619939976920435</v>
      </c>
      <c r="E104" s="72">
        <v>92.356339948771108</v>
      </c>
      <c r="F104" s="73">
        <v>30512.442363115846</v>
      </c>
    </row>
    <row r="105" spans="2:19" x14ac:dyDescent="0.25">
      <c r="B105" s="74"/>
      <c r="C105" s="71"/>
      <c r="D105" s="72"/>
      <c r="E105" s="72"/>
      <c r="F105" s="73"/>
    </row>
    <row r="106" spans="2:19" x14ac:dyDescent="0.25">
      <c r="B106" s="56" t="s">
        <v>2</v>
      </c>
      <c r="C106" s="71"/>
      <c r="D106" s="72"/>
      <c r="E106" s="72"/>
      <c r="F106" s="73"/>
    </row>
    <row r="107" spans="2:19" x14ac:dyDescent="0.25">
      <c r="B107" s="57" t="s">
        <v>106</v>
      </c>
      <c r="C107" s="75">
        <v>96.387864143354179</v>
      </c>
      <c r="D107" s="76">
        <v>99.213204421762441</v>
      </c>
      <c r="E107" s="76">
        <v>95.701065436118483</v>
      </c>
      <c r="F107" s="77">
        <v>22382.738415259893</v>
      </c>
    </row>
    <row r="108" spans="2:19" x14ac:dyDescent="0.25">
      <c r="B108" s="57" t="s">
        <v>107</v>
      </c>
      <c r="C108" s="75">
        <v>92.704211725142926</v>
      </c>
      <c r="D108" s="76">
        <v>96.237575902092019</v>
      </c>
      <c r="E108" s="76">
        <v>90.093255037192591</v>
      </c>
      <c r="F108" s="77">
        <v>5407.7345398288498</v>
      </c>
    </row>
    <row r="109" spans="2:19" x14ac:dyDescent="0.25">
      <c r="B109" s="57" t="s">
        <v>108</v>
      </c>
      <c r="C109" s="75">
        <v>78.063641546380666</v>
      </c>
      <c r="D109" s="76">
        <v>87.264877477675171</v>
      </c>
      <c r="E109" s="76">
        <v>69.34875102195592</v>
      </c>
      <c r="F109" s="77">
        <v>2721.9694080273671</v>
      </c>
    </row>
    <row r="110" spans="2:19" x14ac:dyDescent="0.25">
      <c r="B110" s="56" t="s">
        <v>109</v>
      </c>
      <c r="C110" s="75"/>
      <c r="D110" s="76"/>
      <c r="E110" s="76"/>
      <c r="F110" s="77"/>
    </row>
    <row r="111" spans="2:19" x14ac:dyDescent="0.25">
      <c r="B111" s="63" t="s">
        <v>110</v>
      </c>
      <c r="C111" s="75">
        <v>97.881145869559845</v>
      </c>
      <c r="D111" s="76">
        <v>99.20994200239285</v>
      </c>
      <c r="E111" s="76">
        <v>97.166147425535229</v>
      </c>
      <c r="F111" s="77">
        <v>11483.454838178455</v>
      </c>
    </row>
    <row r="112" spans="2:19" x14ac:dyDescent="0.25">
      <c r="B112" s="63" t="s">
        <v>111</v>
      </c>
      <c r="C112" s="75">
        <v>94.608895171357844</v>
      </c>
      <c r="D112" s="76">
        <v>99.161179912969331</v>
      </c>
      <c r="E112" s="76">
        <v>93.905485499630444</v>
      </c>
      <c r="F112" s="77">
        <v>8678.8489045564602</v>
      </c>
    </row>
    <row r="113" spans="2:6" x14ac:dyDescent="0.25">
      <c r="B113" s="63" t="s">
        <v>112</v>
      </c>
      <c r="C113" s="75">
        <v>93.205451767027739</v>
      </c>
      <c r="D113" s="76">
        <v>99.183613395554843</v>
      </c>
      <c r="E113" s="76">
        <v>92.501695879099074</v>
      </c>
      <c r="F113" s="77">
        <v>1785.0750126332277</v>
      </c>
    </row>
    <row r="114" spans="2:6" x14ac:dyDescent="0.25">
      <c r="B114" s="63" t="s">
        <v>113</v>
      </c>
      <c r="C114" s="75">
        <v>98.976833666097988</v>
      </c>
      <c r="D114" s="76">
        <v>98.614192433828904</v>
      </c>
      <c r="E114" s="76">
        <v>98.102609266877963</v>
      </c>
      <c r="F114" s="77">
        <v>214.74501878065209</v>
      </c>
    </row>
    <row r="115" spans="2:6" x14ac:dyDescent="0.25">
      <c r="B115" s="63" t="s">
        <v>114</v>
      </c>
      <c r="C115" s="75">
        <v>87.294470826127736</v>
      </c>
      <c r="D115" s="76">
        <v>98.909783490924355</v>
      </c>
      <c r="E115" s="76">
        <v>86.962171825305788</v>
      </c>
      <c r="F115" s="77">
        <v>1143.3998343689491</v>
      </c>
    </row>
    <row r="116" spans="2:6" x14ac:dyDescent="0.25">
      <c r="B116" s="63" t="s">
        <v>115</v>
      </c>
      <c r="C116" s="75">
        <v>95.429453249259282</v>
      </c>
      <c r="D116" s="76">
        <v>98.678588606500625</v>
      </c>
      <c r="E116" s="76">
        <v>94.382869975358489</v>
      </c>
      <c r="F116" s="77">
        <v>2014.3174889197721</v>
      </c>
    </row>
    <row r="117" spans="2:6" x14ac:dyDescent="0.25">
      <c r="B117" s="63" t="s">
        <v>116</v>
      </c>
      <c r="C117" s="75">
        <v>97.449637229941942</v>
      </c>
      <c r="D117" s="76">
        <v>94.597773415857731</v>
      </c>
      <c r="E117" s="76">
        <v>93.385309569339753</v>
      </c>
      <c r="F117" s="77">
        <v>1016.5548593164107</v>
      </c>
    </row>
    <row r="118" spans="2:6" x14ac:dyDescent="0.25">
      <c r="B118" s="63" t="s">
        <v>117</v>
      </c>
      <c r="C118" s="75">
        <v>92.773619080220655</v>
      </c>
      <c r="D118" s="76">
        <v>92.813736477519441</v>
      </c>
      <c r="E118" s="76">
        <v>87.882095559946791</v>
      </c>
      <c r="F118" s="77">
        <v>1454.0769983345454</v>
      </c>
    </row>
    <row r="119" spans="2:6" x14ac:dyDescent="0.25">
      <c r="B119" s="63" t="s">
        <v>118</v>
      </c>
      <c r="C119" s="75">
        <v>89.239772939774895</v>
      </c>
      <c r="D119" s="76">
        <v>92.254361723735144</v>
      </c>
      <c r="E119" s="76">
        <v>84.418652088357021</v>
      </c>
      <c r="F119" s="77">
        <v>1364.2582398343779</v>
      </c>
    </row>
    <row r="120" spans="2:6" x14ac:dyDescent="0.25">
      <c r="B120" s="63" t="s">
        <v>119</v>
      </c>
      <c r="C120" s="75">
        <v>66.833617296670198</v>
      </c>
      <c r="D120" s="76">
        <v>82.251333246267876</v>
      </c>
      <c r="E120" s="76">
        <v>54.206180801597178</v>
      </c>
      <c r="F120" s="77">
        <v>1357.7111681929446</v>
      </c>
    </row>
    <row r="121" spans="2:6" ht="39" customHeight="1" x14ac:dyDescent="0.25">
      <c r="B121" s="167" t="s">
        <v>127</v>
      </c>
      <c r="C121" s="168"/>
      <c r="D121" s="168"/>
      <c r="E121" s="168"/>
      <c r="F121" s="169"/>
    </row>
    <row r="122" spans="2:6" ht="39" customHeight="1" x14ac:dyDescent="0.25">
      <c r="B122" s="170" t="s">
        <v>128</v>
      </c>
      <c r="C122" s="171"/>
      <c r="D122" s="171"/>
      <c r="E122" s="171"/>
      <c r="F122" s="172"/>
    </row>
    <row r="123" spans="2:6" ht="39" customHeight="1" x14ac:dyDescent="0.25">
      <c r="B123" s="173" t="s">
        <v>129</v>
      </c>
      <c r="C123" s="174"/>
      <c r="D123" s="174"/>
      <c r="E123" s="174"/>
      <c r="F123" s="175"/>
    </row>
    <row r="124" spans="2:6" ht="39" customHeight="1" x14ac:dyDescent="0.25"/>
    <row r="142" spans="2:10" x14ac:dyDescent="0.25">
      <c r="B142" s="93" t="s">
        <v>282</v>
      </c>
      <c r="J142" s="93" t="s">
        <v>283</v>
      </c>
    </row>
    <row r="143" spans="2:10" x14ac:dyDescent="0.25">
      <c r="B143" s="93" t="s">
        <v>281</v>
      </c>
      <c r="J143" s="93" t="s">
        <v>281</v>
      </c>
    </row>
    <row r="146" spans="2:10" x14ac:dyDescent="0.25">
      <c r="B146" s="161" t="s">
        <v>306</v>
      </c>
      <c r="C146" s="161"/>
      <c r="D146" s="161"/>
      <c r="E146" s="161"/>
      <c r="F146" s="161"/>
      <c r="G146" s="161"/>
    </row>
    <row r="147" spans="2:10" x14ac:dyDescent="0.25">
      <c r="B147" s="153" t="s">
        <v>288</v>
      </c>
      <c r="C147" s="153" t="s">
        <v>303</v>
      </c>
      <c r="D147" s="153"/>
      <c r="E147" s="153"/>
      <c r="F147" s="153"/>
      <c r="G147" s="153"/>
    </row>
    <row r="148" spans="2:10" x14ac:dyDescent="0.25">
      <c r="B148" s="153"/>
      <c r="C148" s="101">
        <v>2019</v>
      </c>
      <c r="D148" s="101">
        <v>2020</v>
      </c>
      <c r="E148" s="101">
        <v>2021</v>
      </c>
      <c r="F148" s="101">
        <v>2022</v>
      </c>
      <c r="G148" s="101">
        <v>2023</v>
      </c>
    </row>
    <row r="149" spans="2:10" x14ac:dyDescent="0.25">
      <c r="B149" s="103" t="s">
        <v>304</v>
      </c>
      <c r="C149" s="102">
        <v>22293818</v>
      </c>
      <c r="D149" s="102">
        <v>21215000</v>
      </c>
      <c r="E149" s="102">
        <v>20973910</v>
      </c>
      <c r="F149" s="102">
        <v>20451316</v>
      </c>
      <c r="G149" s="102">
        <v>21256310</v>
      </c>
    </row>
    <row r="150" spans="2:10" x14ac:dyDescent="0.25">
      <c r="B150" s="103" t="s">
        <v>296</v>
      </c>
      <c r="C150" s="102">
        <v>1067750</v>
      </c>
      <c r="D150" s="102">
        <v>1105800</v>
      </c>
      <c r="E150" s="102">
        <v>1131912</v>
      </c>
      <c r="F150" s="102">
        <v>1158084</v>
      </c>
      <c r="G150" s="102">
        <v>1104620</v>
      </c>
    </row>
    <row r="151" spans="2:10" x14ac:dyDescent="0.25">
      <c r="B151" s="103" t="s">
        <v>305</v>
      </c>
      <c r="C151" s="104">
        <v>23361568</v>
      </c>
      <c r="D151" s="104">
        <v>22320800</v>
      </c>
      <c r="E151" s="104">
        <v>22105822</v>
      </c>
      <c r="F151" s="104">
        <v>21609400</v>
      </c>
      <c r="G151" s="104">
        <v>22360930</v>
      </c>
    </row>
    <row r="152" spans="2:10" x14ac:dyDescent="0.25">
      <c r="B152" s="117" t="s">
        <v>349</v>
      </c>
      <c r="C152" s="118"/>
      <c r="D152" s="116"/>
      <c r="E152" s="116"/>
      <c r="F152" s="116"/>
      <c r="G152" s="116"/>
    </row>
    <row r="153" spans="2:10" x14ac:dyDescent="0.25">
      <c r="B153" s="119" t="s">
        <v>336</v>
      </c>
      <c r="C153" s="120" t="s">
        <v>337</v>
      </c>
    </row>
    <row r="154" spans="2:10" x14ac:dyDescent="0.25">
      <c r="B154" s="119" t="s">
        <v>350</v>
      </c>
    </row>
    <row r="157" spans="2:10" x14ac:dyDescent="0.25">
      <c r="B157" s="137" t="s">
        <v>354</v>
      </c>
      <c r="C157" s="137"/>
      <c r="D157" s="137"/>
      <c r="E157" s="137"/>
      <c r="F157" s="137"/>
      <c r="G157" s="137"/>
      <c r="H157" s="137"/>
      <c r="I157" s="137"/>
      <c r="J157" s="137"/>
    </row>
    <row r="158" spans="2:10" ht="38.25" x14ac:dyDescent="0.25">
      <c r="B158" s="105"/>
      <c r="C158" s="106" t="s">
        <v>73</v>
      </c>
      <c r="D158" s="106" t="s">
        <v>74</v>
      </c>
      <c r="E158" s="106" t="s">
        <v>75</v>
      </c>
      <c r="F158" s="106" t="s">
        <v>81</v>
      </c>
      <c r="G158" s="106" t="s">
        <v>76</v>
      </c>
      <c r="H158" s="106" t="s">
        <v>353</v>
      </c>
      <c r="I158" s="106" t="s">
        <v>48</v>
      </c>
      <c r="J158" s="106" t="s">
        <v>355</v>
      </c>
    </row>
    <row r="159" spans="2:10" x14ac:dyDescent="0.25">
      <c r="B159" s="107" t="s">
        <v>12</v>
      </c>
      <c r="C159" s="108">
        <v>30.77</v>
      </c>
      <c r="D159" s="109">
        <v>0</v>
      </c>
      <c r="E159" s="108">
        <v>0</v>
      </c>
      <c r="F159" s="108">
        <v>69.23</v>
      </c>
      <c r="G159" s="108">
        <v>0</v>
      </c>
      <c r="H159" s="108">
        <v>0</v>
      </c>
      <c r="I159" s="110">
        <v>0</v>
      </c>
      <c r="J159" s="110">
        <v>26</v>
      </c>
    </row>
    <row r="160" spans="2:10" x14ac:dyDescent="0.25">
      <c r="B160" s="107" t="s">
        <v>9</v>
      </c>
      <c r="C160" s="108">
        <v>1.94</v>
      </c>
      <c r="D160" s="109">
        <v>0</v>
      </c>
      <c r="E160" s="108">
        <v>0.39</v>
      </c>
      <c r="F160" s="108">
        <v>97.48</v>
      </c>
      <c r="G160" s="108">
        <v>0</v>
      </c>
      <c r="H160" s="108">
        <v>0.19</v>
      </c>
      <c r="I160" s="110">
        <v>0</v>
      </c>
      <c r="J160" s="110">
        <v>515</v>
      </c>
    </row>
    <row r="161" spans="2:10" x14ac:dyDescent="0.25">
      <c r="B161" s="107" t="s">
        <v>7</v>
      </c>
      <c r="C161" s="108">
        <v>0</v>
      </c>
      <c r="D161" s="109">
        <v>0</v>
      </c>
      <c r="E161" s="108">
        <v>2</v>
      </c>
      <c r="F161" s="108">
        <v>98</v>
      </c>
      <c r="G161" s="108">
        <v>0</v>
      </c>
      <c r="H161" s="108">
        <v>0</v>
      </c>
      <c r="I161" s="110">
        <v>0</v>
      </c>
      <c r="J161" s="110">
        <v>100</v>
      </c>
    </row>
    <row r="162" spans="2:10" x14ac:dyDescent="0.25">
      <c r="B162" s="107" t="s">
        <v>10</v>
      </c>
      <c r="C162" s="108">
        <v>2.2799999999999998</v>
      </c>
      <c r="D162" s="109">
        <v>0</v>
      </c>
      <c r="E162" s="108">
        <v>3.04</v>
      </c>
      <c r="F162" s="108">
        <v>94.68</v>
      </c>
      <c r="G162" s="108">
        <v>0</v>
      </c>
      <c r="H162" s="108">
        <v>0</v>
      </c>
      <c r="I162" s="110">
        <v>0</v>
      </c>
      <c r="J162" s="110">
        <v>263</v>
      </c>
    </row>
    <row r="163" spans="2:10" x14ac:dyDescent="0.25">
      <c r="B163" s="107" t="s">
        <v>296</v>
      </c>
      <c r="C163" s="108">
        <v>9.44</v>
      </c>
      <c r="D163" s="109">
        <v>0</v>
      </c>
      <c r="E163" s="108">
        <v>0</v>
      </c>
      <c r="F163" s="108">
        <v>90.41</v>
      </c>
      <c r="G163" s="108">
        <v>0</v>
      </c>
      <c r="H163" s="108">
        <v>0.15</v>
      </c>
      <c r="I163" s="110">
        <v>0</v>
      </c>
      <c r="J163" s="110">
        <v>657</v>
      </c>
    </row>
    <row r="164" spans="2:10" x14ac:dyDescent="0.25">
      <c r="B164" s="107" t="s">
        <v>11</v>
      </c>
      <c r="C164" s="108">
        <v>9.57</v>
      </c>
      <c r="D164" s="109">
        <v>0</v>
      </c>
      <c r="E164" s="108">
        <v>11.7</v>
      </c>
      <c r="F164" s="108">
        <v>78.72</v>
      </c>
      <c r="G164" s="108">
        <v>0</v>
      </c>
      <c r="H164" s="108">
        <v>0</v>
      </c>
      <c r="I164" s="110">
        <v>0</v>
      </c>
      <c r="J164" s="110">
        <v>94</v>
      </c>
    </row>
    <row r="165" spans="2:10" x14ac:dyDescent="0.25">
      <c r="B165" s="107" t="s">
        <v>304</v>
      </c>
      <c r="C165" s="108">
        <v>2.92</v>
      </c>
      <c r="D165" s="109">
        <v>0.21</v>
      </c>
      <c r="E165" s="108">
        <v>1.92</v>
      </c>
      <c r="F165" s="108">
        <v>94.8</v>
      </c>
      <c r="G165" s="108">
        <v>0</v>
      </c>
      <c r="H165" s="108">
        <v>0.11</v>
      </c>
      <c r="I165" s="110">
        <v>0</v>
      </c>
      <c r="J165" s="110">
        <v>2809</v>
      </c>
    </row>
    <row r="166" spans="2:10" x14ac:dyDescent="0.25">
      <c r="B166" s="107" t="s">
        <v>8</v>
      </c>
      <c r="C166" s="108">
        <v>14.05</v>
      </c>
      <c r="D166" s="109">
        <v>0</v>
      </c>
      <c r="E166" s="108">
        <v>0.44</v>
      </c>
      <c r="F166" s="108">
        <v>84.91</v>
      </c>
      <c r="G166" s="108">
        <v>0</v>
      </c>
      <c r="H166" s="108">
        <v>0.3</v>
      </c>
      <c r="I166" s="110">
        <v>0.3</v>
      </c>
      <c r="J166" s="110">
        <v>676</v>
      </c>
    </row>
    <row r="167" spans="2:10" x14ac:dyDescent="0.25">
      <c r="B167" s="107" t="s">
        <v>351</v>
      </c>
      <c r="C167" s="108">
        <v>22.92</v>
      </c>
      <c r="D167" s="109">
        <v>0</v>
      </c>
      <c r="E167" s="108">
        <v>0</v>
      </c>
      <c r="F167" s="108">
        <v>72.92</v>
      </c>
      <c r="G167" s="108">
        <v>0</v>
      </c>
      <c r="H167" s="108">
        <v>3.82</v>
      </c>
      <c r="I167" s="110">
        <v>0.35</v>
      </c>
      <c r="J167" s="110">
        <v>288</v>
      </c>
    </row>
    <row r="168" spans="2:10" x14ac:dyDescent="0.25">
      <c r="B168" s="107" t="s">
        <v>6</v>
      </c>
      <c r="C168" s="108">
        <v>7.92</v>
      </c>
      <c r="D168" s="109">
        <v>0</v>
      </c>
      <c r="E168" s="108">
        <v>0.66</v>
      </c>
      <c r="F168" s="108">
        <v>91.07</v>
      </c>
      <c r="G168" s="108">
        <v>0.09</v>
      </c>
      <c r="H168" s="108">
        <v>0.13</v>
      </c>
      <c r="I168" s="110">
        <v>0.13</v>
      </c>
      <c r="J168" s="110">
        <v>2285</v>
      </c>
    </row>
    <row r="169" spans="2:10" x14ac:dyDescent="0.25">
      <c r="B169" s="107" t="s">
        <v>356</v>
      </c>
      <c r="C169" s="111">
        <v>6.73</v>
      </c>
      <c r="D169" s="112">
        <v>0.8</v>
      </c>
      <c r="E169" s="111">
        <v>1.23</v>
      </c>
      <c r="F169" s="111">
        <v>91.57</v>
      </c>
      <c r="G169" s="111">
        <v>0.03</v>
      </c>
      <c r="H169" s="111">
        <v>0.27</v>
      </c>
      <c r="I169" s="113">
        <v>0.09</v>
      </c>
      <c r="J169" s="113">
        <v>7713</v>
      </c>
    </row>
    <row r="170" spans="2:10" x14ac:dyDescent="0.25">
      <c r="B170" s="114" t="s">
        <v>352</v>
      </c>
      <c r="C170" s="114"/>
      <c r="D170" s="115"/>
      <c r="E170" s="114"/>
      <c r="F170" s="114"/>
      <c r="G170" s="114"/>
      <c r="H170" s="114"/>
      <c r="I170" s="114"/>
    </row>
  </sheetData>
  <mergeCells count="36">
    <mergeCell ref="Q76:Q78"/>
    <mergeCell ref="R76:R78"/>
    <mergeCell ref="B147:B148"/>
    <mergeCell ref="C147:G147"/>
    <mergeCell ref="S76:S78"/>
    <mergeCell ref="C77:G77"/>
    <mergeCell ref="I77:M77"/>
    <mergeCell ref="B76:B78"/>
    <mergeCell ref="B146:G146"/>
    <mergeCell ref="B101:F101"/>
    <mergeCell ref="B121:F121"/>
    <mergeCell ref="B122:F122"/>
    <mergeCell ref="B123:F123"/>
    <mergeCell ref="N77:N78"/>
    <mergeCell ref="O77:O78"/>
    <mergeCell ref="B96:S96"/>
    <mergeCell ref="B3:N3"/>
    <mergeCell ref="B4:N13"/>
    <mergeCell ref="A17:G17"/>
    <mergeCell ref="B18:B19"/>
    <mergeCell ref="A30:G30"/>
    <mergeCell ref="B15:G15"/>
    <mergeCell ref="B157:J157"/>
    <mergeCell ref="C33:L33"/>
    <mergeCell ref="B58:B60"/>
    <mergeCell ref="A32:L32"/>
    <mergeCell ref="A55:M55"/>
    <mergeCell ref="C43:L43"/>
    <mergeCell ref="B57:L57"/>
    <mergeCell ref="B72:L72"/>
    <mergeCell ref="B74:S74"/>
    <mergeCell ref="B75:R75"/>
    <mergeCell ref="B97:S97"/>
    <mergeCell ref="B100:F100"/>
    <mergeCell ref="C76:N76"/>
    <mergeCell ref="P76:P78"/>
  </mergeCells>
  <hyperlinks>
    <hyperlink ref="C153" r:id="rId1" xr:uid="{3AC04A84-2ED2-4189-9D36-A42F542C3548}"/>
  </hyperlinks>
  <pageMargins left="0.7" right="0.7" top="0.75" bottom="0.75" header="0.3" footer="0.3"/>
  <pageSetup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36"/>
  <sheetViews>
    <sheetView workbookViewId="0">
      <selection activeCell="O13" sqref="O13"/>
    </sheetView>
  </sheetViews>
  <sheetFormatPr defaultRowHeight="15.75" x14ac:dyDescent="0.25"/>
  <cols>
    <col min="1" max="1" width="9" style="276"/>
    <col min="2" max="2" width="16.375" style="276" customWidth="1"/>
    <col min="3" max="3" width="31.75" style="276" bestFit="1" customWidth="1"/>
    <col min="4" max="4" width="8.375" style="276" customWidth="1"/>
    <col min="5" max="9" width="6.125" style="276" customWidth="1"/>
    <col min="10" max="13" width="4.75" style="276" customWidth="1"/>
    <col min="14" max="16384" width="9" style="276"/>
  </cols>
  <sheetData>
    <row r="3" spans="2:12" s="276" customFormat="1" x14ac:dyDescent="0.25">
      <c r="B3" s="189" t="s">
        <v>19</v>
      </c>
      <c r="C3" s="189"/>
      <c r="D3" s="189"/>
      <c r="E3" s="189"/>
      <c r="F3" s="189"/>
      <c r="G3" s="189"/>
    </row>
    <row r="4" spans="2:12" s="276" customFormat="1" ht="15.75" customHeight="1" x14ac:dyDescent="0.25">
      <c r="B4" s="190" t="s">
        <v>196</v>
      </c>
      <c r="C4" s="190"/>
      <c r="D4" s="190"/>
      <c r="E4" s="190"/>
      <c r="F4" s="190"/>
      <c r="G4" s="190"/>
    </row>
    <row r="5" spans="2:12" s="276" customFormat="1" ht="21.95" customHeight="1" x14ac:dyDescent="0.25">
      <c r="B5" s="190"/>
      <c r="C5" s="190"/>
      <c r="D5" s="190"/>
      <c r="E5" s="190"/>
      <c r="F5" s="190"/>
      <c r="G5" s="190"/>
    </row>
    <row r="7" spans="2:12" s="276" customFormat="1" x14ac:dyDescent="0.25">
      <c r="C7" s="204"/>
      <c r="D7" s="204"/>
      <c r="E7" s="204"/>
      <c r="F7" s="204"/>
      <c r="G7" s="204"/>
      <c r="H7" s="204"/>
      <c r="I7" s="204"/>
    </row>
    <row r="8" spans="2:12" s="276" customFormat="1" x14ac:dyDescent="0.25">
      <c r="B8" s="277" t="s">
        <v>466</v>
      </c>
      <c r="C8" s="278"/>
      <c r="D8" s="278"/>
      <c r="E8" s="278"/>
      <c r="F8" s="278"/>
      <c r="G8" s="278"/>
      <c r="H8" s="278"/>
      <c r="I8" s="278"/>
      <c r="J8" s="278"/>
      <c r="K8" s="278"/>
      <c r="L8" s="279"/>
    </row>
    <row r="9" spans="2:12" s="276" customFormat="1" x14ac:dyDescent="0.25">
      <c r="B9" s="205" t="s">
        <v>310</v>
      </c>
      <c r="C9" s="205" t="s">
        <v>312</v>
      </c>
      <c r="D9" s="205" t="s">
        <v>200</v>
      </c>
      <c r="E9" s="205" t="s">
        <v>192</v>
      </c>
      <c r="F9" s="205" t="s">
        <v>193</v>
      </c>
      <c r="G9" s="202">
        <v>2018</v>
      </c>
      <c r="H9" s="205">
        <v>2019</v>
      </c>
      <c r="I9" s="280">
        <v>2020</v>
      </c>
      <c r="J9" s="205">
        <v>2021</v>
      </c>
      <c r="K9" s="205">
        <v>2022</v>
      </c>
      <c r="L9" s="205">
        <v>2023</v>
      </c>
    </row>
    <row r="10" spans="2:12" s="276" customFormat="1" ht="26.25" x14ac:dyDescent="0.25">
      <c r="B10" s="213" t="s">
        <v>307</v>
      </c>
      <c r="C10" s="281" t="s">
        <v>201</v>
      </c>
      <c r="D10" s="282">
        <v>1619</v>
      </c>
      <c r="E10" s="282">
        <v>1550</v>
      </c>
      <c r="F10" s="282">
        <v>1540</v>
      </c>
      <c r="G10" s="283">
        <v>1534</v>
      </c>
      <c r="H10" s="284">
        <v>1366</v>
      </c>
      <c r="I10" s="284">
        <v>1379</v>
      </c>
      <c r="J10" s="284">
        <v>1348</v>
      </c>
      <c r="K10" s="79">
        <v>1.377</v>
      </c>
      <c r="L10" s="79">
        <v>1.47</v>
      </c>
    </row>
    <row r="11" spans="2:12" s="276" customFormat="1" ht="21.95" customHeight="1" x14ac:dyDescent="0.25">
      <c r="B11" s="285" t="s">
        <v>308</v>
      </c>
      <c r="C11" s="281"/>
      <c r="D11" s="282">
        <v>1453</v>
      </c>
      <c r="E11" s="282">
        <v>1363</v>
      </c>
      <c r="F11" s="282">
        <v>1343</v>
      </c>
      <c r="G11" s="283">
        <v>1318</v>
      </c>
      <c r="H11" s="284">
        <v>1296</v>
      </c>
      <c r="I11" s="284">
        <v>1309</v>
      </c>
      <c r="J11" s="284">
        <v>1278</v>
      </c>
      <c r="K11" s="79">
        <v>1.2989999999999999</v>
      </c>
      <c r="L11" s="79">
        <v>1.377</v>
      </c>
    </row>
    <row r="12" spans="2:12" s="276" customFormat="1" ht="25.5" customHeight="1" x14ac:dyDescent="0.25">
      <c r="B12" s="285" t="s">
        <v>309</v>
      </c>
      <c r="C12" s="213" t="s">
        <v>202</v>
      </c>
      <c r="D12" s="213">
        <v>0.184</v>
      </c>
      <c r="E12" s="213">
        <v>0.189</v>
      </c>
      <c r="F12" s="213">
        <v>0.21099999999999999</v>
      </c>
      <c r="G12" s="207">
        <v>0.21199999999999999</v>
      </c>
      <c r="H12" s="79">
        <v>0.22</v>
      </c>
      <c r="I12" s="79">
        <v>0.20599999999999999</v>
      </c>
      <c r="J12" s="79">
        <v>0.247</v>
      </c>
      <c r="K12" s="79" t="s">
        <v>313</v>
      </c>
      <c r="L12" s="79" t="s">
        <v>313</v>
      </c>
    </row>
    <row r="13" spans="2:12" s="276" customFormat="1" x14ac:dyDescent="0.25">
      <c r="B13" s="286" t="s">
        <v>314</v>
      </c>
      <c r="C13" s="287"/>
      <c r="D13" s="288"/>
      <c r="E13" s="288"/>
      <c r="F13" s="288"/>
      <c r="G13" s="288"/>
    </row>
    <row r="14" spans="2:12" s="276" customFormat="1" x14ac:dyDescent="0.25">
      <c r="B14" s="289" t="s">
        <v>336</v>
      </c>
      <c r="C14" s="290" t="s">
        <v>337</v>
      </c>
    </row>
    <row r="15" spans="2:12" s="276" customFormat="1" x14ac:dyDescent="0.25">
      <c r="B15" s="289" t="s">
        <v>358</v>
      </c>
      <c r="D15" s="239"/>
      <c r="E15" s="239"/>
      <c r="F15" s="239"/>
      <c r="G15" s="239"/>
    </row>
    <row r="16" spans="2:12" s="276" customFormat="1" x14ac:dyDescent="0.25">
      <c r="B16" s="289" t="s">
        <v>359</v>
      </c>
      <c r="D16" s="239"/>
      <c r="E16" s="239"/>
      <c r="F16" s="239"/>
      <c r="G16" s="239"/>
    </row>
    <row r="17" spans="2:8" s="276" customFormat="1" x14ac:dyDescent="0.25">
      <c r="B17" s="289"/>
      <c r="D17" s="239"/>
      <c r="E17" s="239"/>
      <c r="F17" s="239"/>
      <c r="G17" s="239"/>
    </row>
    <row r="18" spans="2:8" s="276" customFormat="1" x14ac:dyDescent="0.25">
      <c r="B18" s="291" t="s">
        <v>203</v>
      </c>
      <c r="C18" s="291"/>
      <c r="D18" s="291"/>
      <c r="E18" s="291"/>
      <c r="F18" s="291"/>
      <c r="G18" s="291"/>
      <c r="H18" s="291"/>
    </row>
    <row r="19" spans="2:8" s="276" customFormat="1" x14ac:dyDescent="0.25">
      <c r="B19" s="292" t="s">
        <v>204</v>
      </c>
      <c r="C19" s="205" t="s">
        <v>312</v>
      </c>
      <c r="D19" s="205">
        <v>2015</v>
      </c>
      <c r="E19" s="205" t="s">
        <v>192</v>
      </c>
      <c r="F19" s="205" t="s">
        <v>193</v>
      </c>
      <c r="G19" s="205">
        <v>2018</v>
      </c>
      <c r="H19" s="205"/>
    </row>
    <row r="20" spans="2:8" s="276" customFormat="1" x14ac:dyDescent="0.25">
      <c r="B20" s="293" t="s">
        <v>467</v>
      </c>
      <c r="C20" s="294"/>
      <c r="D20" s="208">
        <v>712292</v>
      </c>
      <c r="E20" s="208">
        <v>585489</v>
      </c>
      <c r="F20" s="208">
        <v>444450</v>
      </c>
      <c r="G20" s="208">
        <v>341999</v>
      </c>
      <c r="H20" s="208"/>
    </row>
    <row r="21" spans="2:8" s="276" customFormat="1" x14ac:dyDescent="0.25">
      <c r="B21" s="293" t="s">
        <v>311</v>
      </c>
      <c r="C21" s="294"/>
      <c r="D21" s="295">
        <v>473006</v>
      </c>
      <c r="E21" s="295">
        <v>440335</v>
      </c>
      <c r="F21" s="295">
        <v>425556</v>
      </c>
      <c r="G21" s="295">
        <v>438477</v>
      </c>
      <c r="H21" s="295"/>
    </row>
    <row r="22" spans="2:8" s="276" customFormat="1" x14ac:dyDescent="0.25">
      <c r="B22" s="293" t="s">
        <v>205</v>
      </c>
      <c r="C22" s="294"/>
      <c r="D22" s="208">
        <v>701641</v>
      </c>
      <c r="E22" s="208">
        <v>782883</v>
      </c>
      <c r="F22" s="208">
        <v>925657</v>
      </c>
      <c r="G22" s="208">
        <v>999656</v>
      </c>
      <c r="H22" s="208"/>
    </row>
    <row r="23" spans="2:8" s="276" customFormat="1" x14ac:dyDescent="0.25">
      <c r="B23" s="296" t="s">
        <v>315</v>
      </c>
      <c r="C23" s="296"/>
      <c r="D23" s="296"/>
      <c r="E23" s="296"/>
      <c r="F23" s="296"/>
      <c r="G23" s="296"/>
    </row>
    <row r="24" spans="2:8" s="276" customFormat="1" x14ac:dyDescent="0.25">
      <c r="B24" s="297" t="s">
        <v>316</v>
      </c>
      <c r="C24" s="297"/>
      <c r="D24" s="297"/>
      <c r="E24" s="297"/>
      <c r="F24" s="297"/>
      <c r="G24" s="297"/>
    </row>
    <row r="25" spans="2:8" s="276" customFormat="1" x14ac:dyDescent="0.25">
      <c r="B25" s="297" t="s">
        <v>361</v>
      </c>
      <c r="C25" s="297"/>
      <c r="D25" s="297"/>
      <c r="E25" s="297"/>
      <c r="F25" s="297"/>
      <c r="G25" s="297"/>
    </row>
    <row r="26" spans="2:8" s="276" customFormat="1" x14ac:dyDescent="0.25">
      <c r="B26" s="298"/>
      <c r="C26" s="298"/>
      <c r="D26" s="298"/>
      <c r="E26" s="298"/>
      <c r="F26" s="298"/>
      <c r="G26" s="298"/>
    </row>
    <row r="28" spans="2:8" s="276" customFormat="1" x14ac:dyDescent="0.25">
      <c r="B28" s="299" t="s">
        <v>317</v>
      </c>
      <c r="C28" s="300"/>
      <c r="D28" s="300"/>
      <c r="E28" s="300"/>
      <c r="F28" s="300"/>
      <c r="G28" s="300"/>
      <c r="H28" s="301"/>
    </row>
    <row r="29" spans="2:8" s="276" customFormat="1" x14ac:dyDescent="0.25">
      <c r="B29" s="265" t="s">
        <v>318</v>
      </c>
      <c r="C29" s="244" t="s">
        <v>312</v>
      </c>
      <c r="D29" s="302" t="s">
        <v>289</v>
      </c>
      <c r="E29" s="302" t="s">
        <v>290</v>
      </c>
      <c r="F29" s="302" t="s">
        <v>291</v>
      </c>
      <c r="G29" s="302" t="s">
        <v>292</v>
      </c>
      <c r="H29" s="302" t="s">
        <v>293</v>
      </c>
    </row>
    <row r="30" spans="2:8" s="276" customFormat="1" ht="38.25" x14ac:dyDescent="0.25">
      <c r="B30" s="79" t="s">
        <v>468</v>
      </c>
      <c r="C30" s="303" t="s">
        <v>319</v>
      </c>
      <c r="D30" s="303">
        <v>269</v>
      </c>
      <c r="E30" s="303">
        <v>353</v>
      </c>
      <c r="F30" s="303">
        <v>237</v>
      </c>
      <c r="G30" s="303">
        <v>237</v>
      </c>
      <c r="H30" s="303">
        <v>218</v>
      </c>
    </row>
    <row r="31" spans="2:8" s="276" customFormat="1" ht="38.25" x14ac:dyDescent="0.25">
      <c r="B31" s="79" t="s">
        <v>321</v>
      </c>
      <c r="C31" s="303" t="s">
        <v>320</v>
      </c>
      <c r="D31" s="303">
        <v>433</v>
      </c>
      <c r="E31" s="303">
        <v>349</v>
      </c>
      <c r="F31" s="303">
        <v>259</v>
      </c>
      <c r="G31" s="303">
        <v>199</v>
      </c>
      <c r="H31" s="303">
        <v>327</v>
      </c>
    </row>
    <row r="32" spans="2:8" s="276" customFormat="1" ht="51" x14ac:dyDescent="0.25">
      <c r="B32" s="79" t="s">
        <v>322</v>
      </c>
      <c r="C32" s="303" t="s">
        <v>320</v>
      </c>
      <c r="D32" s="303">
        <v>663</v>
      </c>
      <c r="E32" s="303">
        <v>676</v>
      </c>
      <c r="F32" s="303">
        <v>850</v>
      </c>
      <c r="G32" s="303">
        <v>960</v>
      </c>
      <c r="H32" s="303">
        <v>937</v>
      </c>
    </row>
    <row r="33" spans="2:8" s="305" customFormat="1" ht="12.75" x14ac:dyDescent="0.2">
      <c r="B33" s="286" t="s">
        <v>360</v>
      </c>
      <c r="C33" s="304"/>
      <c r="D33" s="304"/>
      <c r="E33" s="304"/>
      <c r="F33" s="304"/>
      <c r="G33" s="304"/>
      <c r="H33" s="304"/>
    </row>
    <row r="34" spans="2:8" s="276" customFormat="1" x14ac:dyDescent="0.25">
      <c r="B34" s="289" t="s">
        <v>336</v>
      </c>
      <c r="C34" s="290" t="s">
        <v>337</v>
      </c>
    </row>
    <row r="35" spans="2:8" s="276" customFormat="1" x14ac:dyDescent="0.25">
      <c r="B35" s="289" t="s">
        <v>358</v>
      </c>
    </row>
    <row r="36" spans="2:8" s="276" customFormat="1" x14ac:dyDescent="0.25">
      <c r="B36" s="289" t="s">
        <v>362</v>
      </c>
    </row>
  </sheetData>
  <mergeCells count="10">
    <mergeCell ref="B28:H28"/>
    <mergeCell ref="B18:H18"/>
    <mergeCell ref="B8:L8"/>
    <mergeCell ref="B4:G5"/>
    <mergeCell ref="B3:G3"/>
    <mergeCell ref="B23:G23"/>
    <mergeCell ref="B25:G25"/>
    <mergeCell ref="B24:G24"/>
    <mergeCell ref="C7:I7"/>
    <mergeCell ref="C10:C11"/>
  </mergeCells>
  <hyperlinks>
    <hyperlink ref="C14" r:id="rId1" xr:uid="{A94A1052-5491-43BE-86FC-15C5DA9D0FA3}"/>
    <hyperlink ref="C34" r:id="rId2" xr:uid="{A5BA841E-CC6B-44D8-9D12-C12DFF6A4EF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48"/>
  <sheetViews>
    <sheetView zoomScale="90" zoomScaleNormal="90" workbookViewId="0">
      <selection activeCell="K9" sqref="K9"/>
    </sheetView>
  </sheetViews>
  <sheetFormatPr defaultRowHeight="15.75" x14ac:dyDescent="0.25"/>
  <cols>
    <col min="1" max="1" width="9" style="276"/>
    <col min="2" max="2" width="26.375" style="276" customWidth="1"/>
    <col min="3" max="7" width="9" style="276"/>
    <col min="8" max="8" width="23.875" style="276" customWidth="1"/>
    <col min="9" max="10" width="9" style="276"/>
    <col min="11" max="11" width="22.875" style="276" customWidth="1"/>
    <col min="12" max="15" width="8.875" style="276" bestFit="1" customWidth="1"/>
    <col min="16" max="16" width="9.125" style="276" bestFit="1" customWidth="1"/>
    <col min="17" max="17" width="11.25" style="276" bestFit="1" customWidth="1"/>
    <col min="18" max="18" width="14.625" style="276" customWidth="1"/>
    <col min="19" max="16384" width="9" style="276"/>
  </cols>
  <sheetData>
    <row r="2" spans="2:8" x14ac:dyDescent="0.25">
      <c r="B2" s="189" t="s">
        <v>21</v>
      </c>
      <c r="C2" s="189"/>
      <c r="D2" s="189"/>
      <c r="E2" s="189"/>
      <c r="F2" s="189"/>
      <c r="G2" s="189"/>
    </row>
    <row r="3" spans="2:8" x14ac:dyDescent="0.25">
      <c r="B3" s="342" t="s">
        <v>197</v>
      </c>
      <c r="C3" s="342"/>
      <c r="D3" s="342"/>
      <c r="E3" s="342"/>
      <c r="F3" s="342"/>
      <c r="G3" s="342"/>
    </row>
    <row r="4" spans="2:8" x14ac:dyDescent="0.25">
      <c r="B4" s="342"/>
      <c r="C4" s="342"/>
      <c r="D4" s="342"/>
      <c r="E4" s="342"/>
      <c r="F4" s="342"/>
      <c r="G4" s="342"/>
    </row>
    <row r="9" spans="2:8" ht="28.5" customHeight="1" x14ac:dyDescent="0.25">
      <c r="B9" s="343" t="s">
        <v>147</v>
      </c>
      <c r="C9" s="343"/>
      <c r="D9" s="343"/>
      <c r="E9" s="343"/>
      <c r="F9" s="343"/>
      <c r="G9" s="343"/>
      <c r="H9" s="343"/>
    </row>
    <row r="10" spans="2:8" ht="28.5" customHeight="1" x14ac:dyDescent="0.25">
      <c r="B10" s="205" t="s">
        <v>148</v>
      </c>
      <c r="C10" s="205">
        <v>2017</v>
      </c>
      <c r="D10" s="205">
        <v>2018</v>
      </c>
      <c r="E10" s="205">
        <v>2019</v>
      </c>
      <c r="F10" s="292">
        <v>2020</v>
      </c>
      <c r="G10" s="344">
        <v>2021</v>
      </c>
      <c r="H10" s="205" t="s">
        <v>149</v>
      </c>
    </row>
    <row r="11" spans="2:8" ht="28.5" customHeight="1" x14ac:dyDescent="0.25">
      <c r="B11" s="213" t="s">
        <v>150</v>
      </c>
      <c r="C11" s="282">
        <v>2936143</v>
      </c>
      <c r="D11" s="282">
        <v>2991850</v>
      </c>
      <c r="E11" s="282">
        <v>2727737</v>
      </c>
      <c r="F11" s="345">
        <v>3142529</v>
      </c>
      <c r="G11" s="346" t="s">
        <v>277</v>
      </c>
      <c r="H11" s="213" t="s">
        <v>151</v>
      </c>
    </row>
    <row r="12" spans="2:8" ht="28.5" customHeight="1" x14ac:dyDescent="0.25">
      <c r="B12" s="213" t="s">
        <v>139</v>
      </c>
      <c r="C12" s="282">
        <v>1731423</v>
      </c>
      <c r="D12" s="282">
        <v>1718358</v>
      </c>
      <c r="E12" s="282">
        <v>2165033</v>
      </c>
      <c r="F12" s="345">
        <v>2173543</v>
      </c>
      <c r="G12" s="346" t="s">
        <v>277</v>
      </c>
      <c r="H12" s="213" t="s">
        <v>152</v>
      </c>
    </row>
    <row r="13" spans="2:8" ht="28.5" customHeight="1" x14ac:dyDescent="0.25">
      <c r="B13" s="213" t="s">
        <v>140</v>
      </c>
      <c r="C13" s="282">
        <v>6349541</v>
      </c>
      <c r="D13" s="282">
        <v>6358955</v>
      </c>
      <c r="E13" s="282">
        <v>5429802</v>
      </c>
      <c r="F13" s="345">
        <v>8455700</v>
      </c>
      <c r="G13" s="346" t="s">
        <v>277</v>
      </c>
      <c r="H13" s="213" t="s">
        <v>153</v>
      </c>
    </row>
    <row r="14" spans="2:8" ht="28.5" customHeight="1" x14ac:dyDescent="0.25">
      <c r="B14" s="213" t="s">
        <v>154</v>
      </c>
      <c r="C14" s="282">
        <v>553399</v>
      </c>
      <c r="D14" s="282">
        <v>765821</v>
      </c>
      <c r="E14" s="282">
        <v>539728</v>
      </c>
      <c r="F14" s="345">
        <v>561782</v>
      </c>
      <c r="G14" s="346" t="s">
        <v>277</v>
      </c>
      <c r="H14" s="213" t="s">
        <v>155</v>
      </c>
    </row>
    <row r="15" spans="2:8" ht="28.5" customHeight="1" x14ac:dyDescent="0.25">
      <c r="B15" s="213" t="s">
        <v>156</v>
      </c>
      <c r="C15" s="282">
        <v>39022</v>
      </c>
      <c r="D15" s="282">
        <v>50642</v>
      </c>
      <c r="E15" s="282">
        <v>70042</v>
      </c>
      <c r="F15" s="345">
        <v>72825</v>
      </c>
      <c r="G15" s="346" t="s">
        <v>277</v>
      </c>
      <c r="H15" s="213" t="s">
        <v>157</v>
      </c>
    </row>
    <row r="16" spans="2:8" ht="28.5" customHeight="1" x14ac:dyDescent="0.25">
      <c r="B16" s="213" t="s">
        <v>141</v>
      </c>
      <c r="C16" s="282">
        <v>1619666</v>
      </c>
      <c r="D16" s="282">
        <v>2069342</v>
      </c>
      <c r="E16" s="282">
        <v>2296730</v>
      </c>
      <c r="F16" s="345">
        <v>2248610</v>
      </c>
      <c r="G16" s="346" t="s">
        <v>277</v>
      </c>
      <c r="H16" s="213" t="s">
        <v>142</v>
      </c>
    </row>
    <row r="17" spans="2:16" ht="28.5" customHeight="1" x14ac:dyDescent="0.25">
      <c r="B17" s="213" t="s">
        <v>158</v>
      </c>
      <c r="C17" s="282">
        <v>4944069</v>
      </c>
      <c r="D17" s="282">
        <v>5659395</v>
      </c>
      <c r="E17" s="282">
        <v>5895346</v>
      </c>
      <c r="F17" s="345">
        <v>8521114</v>
      </c>
      <c r="G17" s="346" t="s">
        <v>277</v>
      </c>
      <c r="H17" s="213" t="s">
        <v>159</v>
      </c>
    </row>
    <row r="18" spans="2:16" ht="28.5" customHeight="1" x14ac:dyDescent="0.25">
      <c r="B18" s="213" t="s">
        <v>160</v>
      </c>
      <c r="C18" s="282">
        <v>571351</v>
      </c>
      <c r="D18" s="282">
        <v>848175</v>
      </c>
      <c r="E18" s="282">
        <v>743569</v>
      </c>
      <c r="F18" s="345">
        <v>526902</v>
      </c>
      <c r="G18" s="346" t="s">
        <v>277</v>
      </c>
      <c r="H18" s="213" t="s">
        <v>161</v>
      </c>
    </row>
    <row r="19" spans="2:16" ht="28.5" customHeight="1" x14ac:dyDescent="0.25">
      <c r="B19" s="213" t="s">
        <v>162</v>
      </c>
      <c r="C19" s="282">
        <v>878971</v>
      </c>
      <c r="D19" s="282">
        <v>1061309</v>
      </c>
      <c r="E19" s="282">
        <v>1702452</v>
      </c>
      <c r="F19" s="345">
        <v>527187</v>
      </c>
      <c r="G19" s="346" t="s">
        <v>277</v>
      </c>
      <c r="H19" s="213" t="s">
        <v>163</v>
      </c>
    </row>
    <row r="20" spans="2:16" ht="28.5" customHeight="1" x14ac:dyDescent="0.25">
      <c r="B20" s="213" t="s">
        <v>164</v>
      </c>
      <c r="C20" s="282">
        <v>1321829</v>
      </c>
      <c r="D20" s="282">
        <v>1225241</v>
      </c>
      <c r="E20" s="282">
        <v>1204865</v>
      </c>
      <c r="F20" s="345">
        <v>1438229</v>
      </c>
      <c r="G20" s="346" t="s">
        <v>277</v>
      </c>
      <c r="H20" s="213" t="s">
        <v>165</v>
      </c>
      <c r="K20" s="347"/>
      <c r="L20" s="257"/>
      <c r="M20" s="257"/>
      <c r="N20" s="257"/>
      <c r="O20" s="257"/>
      <c r="P20" s="257"/>
    </row>
    <row r="21" spans="2:16" ht="28.5" customHeight="1" x14ac:dyDescent="0.25">
      <c r="B21" s="213" t="s">
        <v>166</v>
      </c>
      <c r="C21" s="282">
        <v>1261449</v>
      </c>
      <c r="D21" s="282">
        <v>1794979</v>
      </c>
      <c r="E21" s="282">
        <v>1980000</v>
      </c>
      <c r="F21" s="345">
        <v>2212314</v>
      </c>
      <c r="G21" s="346" t="s">
        <v>277</v>
      </c>
      <c r="H21" s="213" t="s">
        <v>167</v>
      </c>
      <c r="K21" s="348"/>
      <c r="L21" s="349"/>
      <c r="M21" s="349"/>
      <c r="N21" s="349"/>
      <c r="O21" s="350"/>
      <c r="P21" s="350"/>
    </row>
    <row r="22" spans="2:16" ht="28.5" customHeight="1" x14ac:dyDescent="0.25">
      <c r="B22" s="213" t="s">
        <v>168</v>
      </c>
      <c r="C22" s="282">
        <v>913634</v>
      </c>
      <c r="D22" s="282">
        <v>996332</v>
      </c>
      <c r="E22" s="282">
        <v>1078975</v>
      </c>
      <c r="F22" s="345">
        <v>1226187</v>
      </c>
      <c r="G22" s="346" t="s">
        <v>277</v>
      </c>
      <c r="H22" s="213" t="s">
        <v>169</v>
      </c>
      <c r="K22" s="351"/>
    </row>
    <row r="23" spans="2:16" ht="28.5" customHeight="1" x14ac:dyDescent="0.25">
      <c r="B23" s="213" t="s">
        <v>170</v>
      </c>
      <c r="C23" s="282">
        <v>352502</v>
      </c>
      <c r="D23" s="282">
        <v>405825</v>
      </c>
      <c r="E23" s="282">
        <v>436187</v>
      </c>
      <c r="F23" s="345">
        <v>532650</v>
      </c>
      <c r="G23" s="346" t="s">
        <v>277</v>
      </c>
      <c r="H23" s="213" t="s">
        <v>171</v>
      </c>
      <c r="K23" s="351" t="s">
        <v>325</v>
      </c>
    </row>
    <row r="24" spans="2:16" ht="28.5" customHeight="1" x14ac:dyDescent="0.25">
      <c r="B24" s="213" t="s">
        <v>172</v>
      </c>
      <c r="C24" s="213" t="s">
        <v>14</v>
      </c>
      <c r="D24" s="213" t="s">
        <v>14</v>
      </c>
      <c r="E24" s="213" t="s">
        <v>14</v>
      </c>
      <c r="F24" s="352" t="s">
        <v>14</v>
      </c>
      <c r="G24" s="346" t="s">
        <v>14</v>
      </c>
      <c r="H24" s="213" t="s">
        <v>173</v>
      </c>
      <c r="K24" s="351"/>
    </row>
    <row r="25" spans="2:16" ht="28.5" customHeight="1" x14ac:dyDescent="0.25">
      <c r="B25" s="213" t="s">
        <v>174</v>
      </c>
      <c r="C25" s="282">
        <v>1174954</v>
      </c>
      <c r="D25" s="282">
        <v>1381729</v>
      </c>
      <c r="E25" s="282">
        <v>2204549</v>
      </c>
      <c r="F25" s="345">
        <v>2262112</v>
      </c>
      <c r="G25" s="346" t="s">
        <v>277</v>
      </c>
      <c r="H25" s="213" t="s">
        <v>175</v>
      </c>
    </row>
    <row r="26" spans="2:16" ht="28.5" customHeight="1" x14ac:dyDescent="0.25">
      <c r="B26" s="213" t="s">
        <v>143</v>
      </c>
      <c r="C26" s="282">
        <v>708268</v>
      </c>
      <c r="D26" s="282">
        <v>740091</v>
      </c>
      <c r="E26" s="282">
        <v>1039105</v>
      </c>
      <c r="F26" s="345">
        <v>1273084</v>
      </c>
      <c r="G26" s="346" t="s">
        <v>277</v>
      </c>
      <c r="H26" s="213" t="s">
        <v>144</v>
      </c>
    </row>
    <row r="27" spans="2:16" ht="28.5" customHeight="1" x14ac:dyDescent="0.25">
      <c r="B27" s="213" t="s">
        <v>176</v>
      </c>
      <c r="C27" s="282">
        <v>507638</v>
      </c>
      <c r="D27" s="282">
        <v>665851</v>
      </c>
      <c r="E27" s="282">
        <v>849006</v>
      </c>
      <c r="F27" s="345">
        <v>1154566</v>
      </c>
      <c r="G27" s="346" t="s">
        <v>277</v>
      </c>
      <c r="H27" s="213" t="s">
        <v>177</v>
      </c>
    </row>
    <row r="28" spans="2:16" ht="28.5" customHeight="1" x14ac:dyDescent="0.25">
      <c r="B28" s="213" t="s">
        <v>178</v>
      </c>
      <c r="C28" s="213" t="s">
        <v>14</v>
      </c>
      <c r="D28" s="213" t="s">
        <v>14</v>
      </c>
      <c r="E28" s="213" t="s">
        <v>14</v>
      </c>
      <c r="F28" s="352" t="s">
        <v>14</v>
      </c>
      <c r="G28" s="346" t="s">
        <v>14</v>
      </c>
      <c r="H28" s="213" t="s">
        <v>179</v>
      </c>
    </row>
    <row r="29" spans="2:16" ht="28.5" customHeight="1" x14ac:dyDescent="0.25">
      <c r="B29" s="213" t="s">
        <v>180</v>
      </c>
      <c r="C29" s="282">
        <v>324121</v>
      </c>
      <c r="D29" s="282">
        <v>379683</v>
      </c>
      <c r="E29" s="282">
        <v>438288</v>
      </c>
      <c r="F29" s="345">
        <v>701447</v>
      </c>
      <c r="G29" s="346" t="s">
        <v>277</v>
      </c>
      <c r="H29" s="213" t="s">
        <v>181</v>
      </c>
    </row>
    <row r="30" spans="2:16" ht="28.5" customHeight="1" x14ac:dyDescent="0.25">
      <c r="B30" s="213" t="s">
        <v>182</v>
      </c>
      <c r="C30" s="213"/>
      <c r="D30" s="213"/>
      <c r="E30" s="213"/>
      <c r="F30" s="352" t="s">
        <v>14</v>
      </c>
      <c r="G30" s="346"/>
      <c r="H30" s="213" t="s">
        <v>183</v>
      </c>
    </row>
    <row r="31" spans="2:16" ht="28.5" customHeight="1" x14ac:dyDescent="0.25">
      <c r="B31" s="213" t="s">
        <v>184</v>
      </c>
      <c r="C31" s="213" t="s">
        <v>14</v>
      </c>
      <c r="D31" s="213" t="s">
        <v>14</v>
      </c>
      <c r="E31" s="213" t="s">
        <v>14</v>
      </c>
      <c r="F31" s="352" t="s">
        <v>14</v>
      </c>
      <c r="G31" s="346"/>
      <c r="H31" s="213" t="s">
        <v>184</v>
      </c>
    </row>
    <row r="32" spans="2:16" ht="28.5" customHeight="1" x14ac:dyDescent="0.25">
      <c r="B32" s="213" t="s">
        <v>185</v>
      </c>
      <c r="C32" s="213" t="s">
        <v>14</v>
      </c>
      <c r="D32" s="213" t="s">
        <v>14</v>
      </c>
      <c r="E32" s="213" t="s">
        <v>14</v>
      </c>
      <c r="F32" s="352" t="s">
        <v>14</v>
      </c>
      <c r="G32" s="346"/>
      <c r="H32" s="213" t="s">
        <v>49</v>
      </c>
    </row>
    <row r="33" spans="1:9" ht="28.5" customHeight="1" x14ac:dyDescent="0.25">
      <c r="B33" s="205" t="s">
        <v>186</v>
      </c>
      <c r="C33" s="353">
        <v>26187978</v>
      </c>
      <c r="D33" s="353">
        <v>29113578</v>
      </c>
      <c r="E33" s="353">
        <v>30801416</v>
      </c>
      <c r="F33" s="354">
        <v>37030779</v>
      </c>
      <c r="G33" s="355"/>
      <c r="H33" s="205" t="s">
        <v>187</v>
      </c>
    </row>
    <row r="34" spans="1:9" ht="28.5" customHeight="1" x14ac:dyDescent="0.25">
      <c r="B34" s="238" t="s">
        <v>188</v>
      </c>
      <c r="C34" s="356">
        <v>705300</v>
      </c>
      <c r="D34" s="356">
        <v>708100</v>
      </c>
      <c r="E34" s="356">
        <v>681100</v>
      </c>
      <c r="F34" s="357">
        <v>1322500</v>
      </c>
      <c r="G34" s="355"/>
      <c r="H34" s="238" t="s">
        <v>189</v>
      </c>
    </row>
    <row r="35" spans="1:9" ht="28.5" customHeight="1" x14ac:dyDescent="0.25">
      <c r="B35" s="238" t="s">
        <v>145</v>
      </c>
      <c r="C35" s="356">
        <v>26893278</v>
      </c>
      <c r="D35" s="356">
        <v>29821678</v>
      </c>
      <c r="E35" s="356">
        <v>31482516</v>
      </c>
      <c r="F35" s="357">
        <v>38353279</v>
      </c>
      <c r="G35" s="355"/>
      <c r="H35" s="238" t="s">
        <v>146</v>
      </c>
    </row>
    <row r="36" spans="1:9" x14ac:dyDescent="0.25">
      <c r="A36" s="358"/>
      <c r="B36" s="358"/>
      <c r="C36" s="358"/>
      <c r="D36" s="358"/>
      <c r="E36" s="358"/>
      <c r="F36" s="358"/>
      <c r="G36" s="358"/>
      <c r="H36" s="358"/>
    </row>
    <row r="37" spans="1:9" x14ac:dyDescent="0.25">
      <c r="A37" s="358"/>
      <c r="B37" s="358"/>
      <c r="C37" s="358"/>
      <c r="D37" s="358"/>
      <c r="E37" s="358"/>
      <c r="F37" s="358"/>
      <c r="G37" s="358"/>
      <c r="H37" s="358"/>
    </row>
    <row r="40" spans="1:9" x14ac:dyDescent="0.25">
      <c r="B40" s="277" t="s">
        <v>327</v>
      </c>
      <c r="C40" s="278"/>
      <c r="D40" s="278"/>
      <c r="E40" s="278"/>
      <c r="F40" s="278"/>
      <c r="G40" s="278"/>
      <c r="H40" s="278"/>
      <c r="I40" s="279"/>
    </row>
    <row r="41" spans="1:9" x14ac:dyDescent="0.25">
      <c r="B41" s="359"/>
      <c r="C41" s="265">
        <v>2017</v>
      </c>
      <c r="D41" s="265">
        <v>2018</v>
      </c>
      <c r="E41" s="265">
        <v>2019</v>
      </c>
      <c r="F41" s="265">
        <v>2020</v>
      </c>
      <c r="G41" s="265">
        <v>2021</v>
      </c>
      <c r="H41" s="265" t="s">
        <v>323</v>
      </c>
      <c r="I41" s="265" t="s">
        <v>324</v>
      </c>
    </row>
    <row r="42" spans="1:9" ht="25.5" x14ac:dyDescent="0.25">
      <c r="B42" s="251" t="s">
        <v>278</v>
      </c>
      <c r="C42" s="252">
        <v>553399</v>
      </c>
      <c r="D42" s="252">
        <v>765821</v>
      </c>
      <c r="E42" s="252">
        <v>539728</v>
      </c>
      <c r="F42" s="252">
        <v>561827</v>
      </c>
      <c r="G42" s="252">
        <v>959239</v>
      </c>
      <c r="H42" s="252">
        <v>1128371</v>
      </c>
      <c r="I42" s="252">
        <v>1392690</v>
      </c>
    </row>
    <row r="43" spans="1:9" x14ac:dyDescent="0.25">
      <c r="B43" s="251" t="s">
        <v>146</v>
      </c>
      <c r="C43" s="252">
        <v>26893278</v>
      </c>
      <c r="D43" s="252">
        <v>29821678</v>
      </c>
      <c r="E43" s="252">
        <v>31732343</v>
      </c>
      <c r="F43" s="252">
        <v>38719469</v>
      </c>
      <c r="G43" s="252">
        <v>61226087</v>
      </c>
      <c r="H43" s="252">
        <v>93687387</v>
      </c>
      <c r="I43" s="252">
        <v>127066007</v>
      </c>
    </row>
    <row r="44" spans="1:9" x14ac:dyDescent="0.25">
      <c r="B44" s="360" t="s">
        <v>326</v>
      </c>
      <c r="C44" s="361">
        <f>(C42/C43)*100</f>
        <v>2.0577595635608277</v>
      </c>
      <c r="D44" s="361">
        <f t="shared" ref="D44" si="0">(D42/D43)*100</f>
        <v>2.5680010360248673</v>
      </c>
      <c r="E44" s="260">
        <v>1.7</v>
      </c>
      <c r="F44" s="260">
        <v>1.5</v>
      </c>
      <c r="G44" s="260">
        <v>1.6</v>
      </c>
      <c r="H44" s="362">
        <v>1.2</v>
      </c>
      <c r="I44" s="362">
        <v>1.1000000000000001</v>
      </c>
    </row>
    <row r="45" spans="1:9" x14ac:dyDescent="0.25">
      <c r="B45" s="286" t="s">
        <v>325</v>
      </c>
      <c r="C45" s="287"/>
      <c r="D45" s="288"/>
      <c r="E45" s="288"/>
      <c r="F45" s="98"/>
      <c r="G45" s="98"/>
      <c r="H45" s="98"/>
      <c r="I45" s="98"/>
    </row>
    <row r="46" spans="1:9" x14ac:dyDescent="0.25">
      <c r="B46" s="289" t="s">
        <v>336</v>
      </c>
      <c r="C46" s="290" t="s">
        <v>337</v>
      </c>
      <c r="F46" s="363"/>
      <c r="G46" s="363"/>
    </row>
    <row r="47" spans="1:9" x14ac:dyDescent="0.25">
      <c r="B47" s="289" t="s">
        <v>363</v>
      </c>
      <c r="D47" s="239"/>
      <c r="E47" s="239"/>
      <c r="F47" s="249"/>
      <c r="G47" s="249"/>
    </row>
    <row r="48" spans="1:9" x14ac:dyDescent="0.25">
      <c r="B48" s="289" t="s">
        <v>364</v>
      </c>
      <c r="D48" s="239"/>
      <c r="E48" s="239"/>
      <c r="F48" s="257"/>
      <c r="G48" s="257"/>
    </row>
  </sheetData>
  <mergeCells count="4">
    <mergeCell ref="B40:I40"/>
    <mergeCell ref="B9:H9"/>
    <mergeCell ref="B2:G2"/>
    <mergeCell ref="B3:G4"/>
  </mergeCells>
  <hyperlinks>
    <hyperlink ref="C46" r:id="rId1" xr:uid="{B62E9A0E-1069-4ADE-AF3F-C886B564711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K23"/>
  <sheetViews>
    <sheetView zoomScale="80" zoomScaleNormal="80" workbookViewId="0">
      <selection activeCell="D4" sqref="D4"/>
    </sheetView>
  </sheetViews>
  <sheetFormatPr defaultRowHeight="15.75" x14ac:dyDescent="0.25"/>
  <cols>
    <col min="1" max="2" width="9" style="276"/>
    <col min="3" max="3" width="15.75" style="276" customWidth="1"/>
    <col min="4" max="5" width="9" style="276"/>
    <col min="6" max="6" width="53.625" style="276" customWidth="1"/>
    <col min="7" max="9" width="9" style="276"/>
    <col min="10" max="10" width="12.75" style="276" customWidth="1"/>
    <col min="11" max="11" width="10.125" style="276" customWidth="1"/>
    <col min="12" max="16384" width="9" style="276"/>
  </cols>
  <sheetData>
    <row r="4" spans="3:11" ht="47.25" x14ac:dyDescent="0.25">
      <c r="F4" s="364" t="s">
        <v>23</v>
      </c>
    </row>
    <row r="5" spans="3:11" ht="31.5" x14ac:dyDescent="0.25">
      <c r="F5" s="78" t="s">
        <v>198</v>
      </c>
    </row>
    <row r="6" spans="3:11" x14ac:dyDescent="0.25">
      <c r="F6" s="365" t="s">
        <v>277</v>
      </c>
    </row>
    <row r="8" spans="3:11" ht="43.5" x14ac:dyDescent="0.25">
      <c r="C8" s="366" t="s">
        <v>374</v>
      </c>
      <c r="D8" s="366" t="s">
        <v>375</v>
      </c>
      <c r="E8" s="366" t="s">
        <v>376</v>
      </c>
      <c r="F8" s="366" t="s">
        <v>377</v>
      </c>
      <c r="G8" s="366" t="s">
        <v>378</v>
      </c>
      <c r="H8" s="366" t="s">
        <v>379</v>
      </c>
      <c r="I8" s="366" t="s">
        <v>380</v>
      </c>
      <c r="J8" s="366" t="s">
        <v>381</v>
      </c>
      <c r="K8" s="366" t="s">
        <v>382</v>
      </c>
    </row>
    <row r="9" spans="3:11" ht="105" x14ac:dyDescent="0.25">
      <c r="C9" s="367" t="s">
        <v>389</v>
      </c>
      <c r="D9" s="368" t="s">
        <v>391</v>
      </c>
      <c r="E9" s="367" t="s">
        <v>390</v>
      </c>
      <c r="F9" s="367" t="s">
        <v>392</v>
      </c>
      <c r="G9" s="367"/>
      <c r="H9" s="367" t="s">
        <v>393</v>
      </c>
      <c r="I9" s="367" t="s">
        <v>394</v>
      </c>
      <c r="J9" s="369"/>
      <c r="K9" s="367" t="s">
        <v>395</v>
      </c>
    </row>
    <row r="10" spans="3:11" ht="75" x14ac:dyDescent="0.25">
      <c r="C10" s="367" t="s">
        <v>396</v>
      </c>
      <c r="D10" s="368" t="s">
        <v>397</v>
      </c>
      <c r="E10" s="367" t="s">
        <v>398</v>
      </c>
      <c r="F10" s="367" t="s">
        <v>399</v>
      </c>
      <c r="G10" s="367" t="s">
        <v>400</v>
      </c>
      <c r="H10" s="367" t="s">
        <v>401</v>
      </c>
      <c r="I10" s="367" t="s">
        <v>400</v>
      </c>
      <c r="J10" s="369">
        <v>7.4999999999999997E-3</v>
      </c>
      <c r="K10" s="367" t="s">
        <v>402</v>
      </c>
    </row>
    <row r="11" spans="3:11" ht="90" x14ac:dyDescent="0.25">
      <c r="C11" s="367" t="s">
        <v>404</v>
      </c>
      <c r="D11" s="368" t="s">
        <v>403</v>
      </c>
      <c r="E11" s="367" t="s">
        <v>409</v>
      </c>
      <c r="F11" s="367" t="s">
        <v>392</v>
      </c>
      <c r="G11" s="367"/>
      <c r="H11" s="367" t="s">
        <v>393</v>
      </c>
      <c r="I11" s="367" t="s">
        <v>405</v>
      </c>
      <c r="J11" s="369"/>
      <c r="K11" s="367" t="s">
        <v>406</v>
      </c>
    </row>
    <row r="12" spans="3:11" ht="45" x14ac:dyDescent="0.25">
      <c r="C12" s="367" t="s">
        <v>407</v>
      </c>
      <c r="D12" s="368" t="s">
        <v>408</v>
      </c>
      <c r="E12" s="367" t="s">
        <v>383</v>
      </c>
      <c r="F12" s="367" t="s">
        <v>410</v>
      </c>
      <c r="G12" s="367" t="s">
        <v>384</v>
      </c>
      <c r="H12" s="367" t="s">
        <v>394</v>
      </c>
      <c r="I12" s="367" t="s">
        <v>385</v>
      </c>
      <c r="J12" s="369">
        <v>7.4999999999999997E-3</v>
      </c>
      <c r="K12" s="367" t="s">
        <v>386</v>
      </c>
    </row>
    <row r="13" spans="3:11" ht="75" x14ac:dyDescent="0.25">
      <c r="C13" s="367" t="s">
        <v>411</v>
      </c>
      <c r="D13" s="368" t="s">
        <v>418</v>
      </c>
      <c r="E13" s="367" t="s">
        <v>412</v>
      </c>
      <c r="F13" s="367" t="s">
        <v>413</v>
      </c>
      <c r="G13" s="367" t="s">
        <v>394</v>
      </c>
      <c r="H13" s="367" t="s">
        <v>414</v>
      </c>
      <c r="I13" s="367" t="s">
        <v>415</v>
      </c>
      <c r="J13" s="369" t="s">
        <v>417</v>
      </c>
      <c r="K13" s="367" t="s">
        <v>416</v>
      </c>
    </row>
    <row r="14" spans="3:11" ht="105" x14ac:dyDescent="0.25">
      <c r="C14" s="367" t="s">
        <v>419</v>
      </c>
      <c r="D14" s="368" t="s">
        <v>418</v>
      </c>
      <c r="E14" s="367" t="s">
        <v>420</v>
      </c>
      <c r="F14" s="367" t="s">
        <v>421</v>
      </c>
      <c r="G14" s="367" t="s">
        <v>394</v>
      </c>
      <c r="H14" s="367" t="s">
        <v>422</v>
      </c>
      <c r="I14" s="367" t="s">
        <v>394</v>
      </c>
      <c r="J14" s="369" t="s">
        <v>423</v>
      </c>
      <c r="K14" s="367" t="s">
        <v>424</v>
      </c>
    </row>
    <row r="15" spans="3:11" ht="45" x14ac:dyDescent="0.25">
      <c r="C15" s="367" t="s">
        <v>426</v>
      </c>
      <c r="D15" s="368" t="s">
        <v>425</v>
      </c>
      <c r="E15" s="367" t="s">
        <v>432</v>
      </c>
      <c r="F15" s="367" t="s">
        <v>427</v>
      </c>
      <c r="G15" s="367" t="s">
        <v>405</v>
      </c>
      <c r="H15" s="367" t="s">
        <v>393</v>
      </c>
      <c r="I15" s="367" t="s">
        <v>429</v>
      </c>
      <c r="J15" s="369"/>
      <c r="K15" s="367" t="s">
        <v>430</v>
      </c>
    </row>
    <row r="16" spans="3:11" ht="135" x14ac:dyDescent="0.25">
      <c r="C16" s="367" t="s">
        <v>431</v>
      </c>
      <c r="D16" s="368" t="s">
        <v>425</v>
      </c>
      <c r="E16" s="367" t="s">
        <v>433</v>
      </c>
      <c r="F16" s="367" t="s">
        <v>434</v>
      </c>
      <c r="G16" s="367" t="s">
        <v>428</v>
      </c>
      <c r="H16" s="367" t="s">
        <v>435</v>
      </c>
      <c r="I16" s="367" t="s">
        <v>405</v>
      </c>
      <c r="J16" s="369"/>
      <c r="K16" s="367" t="s">
        <v>436</v>
      </c>
    </row>
    <row r="17" spans="3:11" ht="120" x14ac:dyDescent="0.25">
      <c r="C17" s="367" t="s">
        <v>437</v>
      </c>
      <c r="D17" s="368" t="s">
        <v>438</v>
      </c>
      <c r="E17" s="367" t="s">
        <v>439</v>
      </c>
      <c r="F17" s="367" t="s">
        <v>434</v>
      </c>
      <c r="G17" s="367" t="s">
        <v>441</v>
      </c>
      <c r="H17" s="367" t="s">
        <v>393</v>
      </c>
      <c r="I17" s="367" t="s">
        <v>405</v>
      </c>
      <c r="J17" s="369" t="s">
        <v>440</v>
      </c>
      <c r="K17" s="367" t="s">
        <v>442</v>
      </c>
    </row>
    <row r="18" spans="3:11" ht="45" x14ac:dyDescent="0.25">
      <c r="C18" s="370" t="s">
        <v>443</v>
      </c>
      <c r="D18" s="371" t="s">
        <v>444</v>
      </c>
      <c r="E18" s="372" t="s">
        <v>446</v>
      </c>
      <c r="F18" s="370" t="s">
        <v>445</v>
      </c>
      <c r="G18" s="367" t="s">
        <v>449</v>
      </c>
      <c r="H18" s="367" t="s">
        <v>447</v>
      </c>
      <c r="I18" s="367" t="s">
        <v>448</v>
      </c>
      <c r="J18" s="369" t="s">
        <v>450</v>
      </c>
      <c r="K18" s="367" t="s">
        <v>451</v>
      </c>
    </row>
    <row r="19" spans="3:11" ht="42.75" customHeight="1" x14ac:dyDescent="0.25">
      <c r="C19" s="373"/>
      <c r="D19" s="374"/>
      <c r="E19" s="375"/>
      <c r="F19" s="373"/>
      <c r="G19" s="367" t="s">
        <v>449</v>
      </c>
      <c r="H19" s="367" t="s">
        <v>447</v>
      </c>
      <c r="I19" s="367" t="s">
        <v>448</v>
      </c>
      <c r="J19" s="369" t="s">
        <v>450</v>
      </c>
      <c r="K19" s="367" t="s">
        <v>452</v>
      </c>
    </row>
    <row r="20" spans="3:11" ht="30" x14ac:dyDescent="0.25">
      <c r="C20" s="372" t="s">
        <v>453</v>
      </c>
      <c r="D20" s="376" t="s">
        <v>454</v>
      </c>
      <c r="E20" s="372" t="s">
        <v>455</v>
      </c>
      <c r="F20" s="370" t="s">
        <v>456</v>
      </c>
      <c r="G20" s="367"/>
      <c r="H20" s="367" t="s">
        <v>457</v>
      </c>
      <c r="I20" s="367" t="s">
        <v>394</v>
      </c>
      <c r="J20" s="369"/>
      <c r="K20" s="367" t="s">
        <v>442</v>
      </c>
    </row>
    <row r="21" spans="3:11" ht="33" customHeight="1" x14ac:dyDescent="0.25">
      <c r="C21" s="375"/>
      <c r="D21" s="377"/>
      <c r="E21" s="375"/>
      <c r="F21" s="373"/>
      <c r="G21" s="367"/>
      <c r="H21" s="367" t="s">
        <v>458</v>
      </c>
      <c r="I21" s="367" t="s">
        <v>394</v>
      </c>
      <c r="J21" s="369"/>
      <c r="K21" s="367" t="s">
        <v>459</v>
      </c>
    </row>
    <row r="22" spans="3:11" x14ac:dyDescent="0.25">
      <c r="C22" s="378" t="s">
        <v>387</v>
      </c>
      <c r="D22" s="378"/>
    </row>
    <row r="23" spans="3:11" x14ac:dyDescent="0.25">
      <c r="C23" s="378" t="s">
        <v>336</v>
      </c>
      <c r="D23" s="379" t="s">
        <v>388</v>
      </c>
    </row>
  </sheetData>
  <mergeCells count="8">
    <mergeCell ref="F18:F19"/>
    <mergeCell ref="E18:E19"/>
    <mergeCell ref="D18:D19"/>
    <mergeCell ref="C18:C19"/>
    <mergeCell ref="D20:D21"/>
    <mergeCell ref="C20:C21"/>
    <mergeCell ref="E20:E21"/>
    <mergeCell ref="F20:F21"/>
  </mergeCells>
  <hyperlinks>
    <hyperlink ref="D23" r:id="rId1" xr:uid="{1356CF71-8D4C-4DC3-8EC9-1CEC408DBF9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N83"/>
  <sheetViews>
    <sheetView zoomScale="80" zoomScaleNormal="80" workbookViewId="0"/>
  </sheetViews>
  <sheetFormatPr defaultRowHeight="15.75" x14ac:dyDescent="0.25"/>
  <cols>
    <col min="1" max="1" width="9" style="276"/>
    <col min="2" max="2" width="11.625" style="276" customWidth="1"/>
    <col min="3" max="3" width="17.875" style="276" customWidth="1"/>
    <col min="4" max="4" width="12" style="276" customWidth="1"/>
    <col min="5" max="5" width="8.25" style="276" customWidth="1"/>
    <col min="6" max="7" width="10.875" style="276" customWidth="1"/>
    <col min="8" max="10" width="9" style="276"/>
    <col min="11" max="11" width="17" style="276" customWidth="1"/>
    <col min="12" max="12" width="30.375" style="276" customWidth="1"/>
    <col min="13" max="13" width="19.375" style="276" bestFit="1" customWidth="1"/>
    <col min="14" max="14" width="20.5" style="276" bestFit="1" customWidth="1"/>
    <col min="15" max="16384" width="9" style="276"/>
  </cols>
  <sheetData>
    <row r="3" spans="2:14" x14ac:dyDescent="0.25">
      <c r="B3" s="380" t="s">
        <v>25</v>
      </c>
      <c r="C3" s="380"/>
      <c r="D3" s="380"/>
      <c r="E3" s="380"/>
      <c r="F3" s="380"/>
      <c r="G3" s="380"/>
      <c r="H3" s="380"/>
      <c r="I3" s="380"/>
      <c r="J3" s="380"/>
    </row>
    <row r="4" spans="2:14" x14ac:dyDescent="0.25">
      <c r="B4" s="190" t="s">
        <v>199</v>
      </c>
      <c r="C4" s="190"/>
      <c r="D4" s="190"/>
      <c r="E4" s="190"/>
      <c r="F4" s="190"/>
      <c r="G4" s="190"/>
      <c r="H4" s="190"/>
      <c r="I4" s="190"/>
      <c r="J4" s="190"/>
    </row>
    <row r="5" spans="2:14" x14ac:dyDescent="0.25">
      <c r="B5" s="190"/>
      <c r="C5" s="190"/>
      <c r="D5" s="190"/>
      <c r="E5" s="190"/>
      <c r="F5" s="190"/>
      <c r="G5" s="190"/>
      <c r="H5" s="190"/>
      <c r="I5" s="190"/>
      <c r="J5" s="190"/>
    </row>
    <row r="6" spans="2:14" ht="31.5" customHeight="1" x14ac:dyDescent="0.25">
      <c r="B6" s="190"/>
      <c r="C6" s="190"/>
      <c r="D6" s="190"/>
      <c r="E6" s="190"/>
      <c r="F6" s="190"/>
      <c r="G6" s="190"/>
      <c r="H6" s="190"/>
      <c r="I6" s="190"/>
      <c r="J6" s="190"/>
    </row>
    <row r="9" spans="2:14" ht="33.75" customHeight="1" x14ac:dyDescent="0.25">
      <c r="B9" s="381" t="s">
        <v>331</v>
      </c>
      <c r="C9" s="381"/>
      <c r="D9" s="381"/>
      <c r="E9" s="381"/>
      <c r="F9" s="382"/>
      <c r="G9" s="253" t="s">
        <v>260</v>
      </c>
      <c r="K9" s="383" t="s">
        <v>367</v>
      </c>
      <c r="L9" s="383"/>
    </row>
    <row r="10" spans="2:14" ht="25.5" x14ac:dyDescent="0.25">
      <c r="B10" s="384" t="s">
        <v>330</v>
      </c>
      <c r="C10" s="265" t="s">
        <v>333</v>
      </c>
      <c r="D10" s="265" t="s">
        <v>332</v>
      </c>
      <c r="E10" s="385" t="s">
        <v>258</v>
      </c>
      <c r="F10" s="331" t="s">
        <v>284</v>
      </c>
      <c r="G10" s="386" t="s">
        <v>259</v>
      </c>
      <c r="K10" s="387" t="s">
        <v>330</v>
      </c>
      <c r="L10" s="387" t="s">
        <v>62</v>
      </c>
    </row>
    <row r="11" spans="2:14" x14ac:dyDescent="0.25">
      <c r="B11" s="388"/>
      <c r="C11" s="389" t="s">
        <v>190</v>
      </c>
      <c r="D11" s="389"/>
      <c r="E11" s="385"/>
      <c r="F11" s="331"/>
      <c r="G11" s="386"/>
      <c r="K11" s="390">
        <v>2019</v>
      </c>
      <c r="L11" s="390">
        <v>41.6</v>
      </c>
    </row>
    <row r="12" spans="2:14" x14ac:dyDescent="0.25">
      <c r="B12" s="391" t="s">
        <v>191</v>
      </c>
      <c r="C12" s="250">
        <v>184</v>
      </c>
      <c r="D12" s="250">
        <v>156.4</v>
      </c>
      <c r="E12" s="385">
        <v>567300</v>
      </c>
      <c r="F12" s="392">
        <f>C12/(E12/100000)</f>
        <v>32.434338092719898</v>
      </c>
      <c r="G12" s="393">
        <f>D12/E12*1000</f>
        <v>0.27569187378811916</v>
      </c>
      <c r="K12" s="390">
        <v>2020</v>
      </c>
      <c r="L12" s="390">
        <v>41.7</v>
      </c>
    </row>
    <row r="13" spans="2:14" x14ac:dyDescent="0.25">
      <c r="B13" s="391" t="s">
        <v>192</v>
      </c>
      <c r="C13" s="250">
        <v>189.7</v>
      </c>
      <c r="D13" s="250">
        <v>119</v>
      </c>
      <c r="E13" s="385">
        <v>575700</v>
      </c>
      <c r="F13" s="392">
        <f t="shared" ref="F13:F18" si="0">C13/(E13/100000)</f>
        <v>32.951189855827685</v>
      </c>
      <c r="G13" s="393">
        <f t="shared" ref="G13:G18" si="1">D13/E13*1000</f>
        <v>0.20670488101441722</v>
      </c>
      <c r="K13" s="390">
        <v>2021</v>
      </c>
      <c r="L13" s="390">
        <v>38.4</v>
      </c>
    </row>
    <row r="14" spans="2:14" x14ac:dyDescent="0.25">
      <c r="B14" s="391" t="s">
        <v>193</v>
      </c>
      <c r="C14" s="250">
        <v>211.3</v>
      </c>
      <c r="D14" s="250">
        <v>118.4</v>
      </c>
      <c r="E14" s="385">
        <v>583200</v>
      </c>
      <c r="F14" s="392">
        <f t="shared" si="0"/>
        <v>36.231138545953364</v>
      </c>
      <c r="G14" s="393">
        <f t="shared" si="1"/>
        <v>0.20301783264746229</v>
      </c>
      <c r="K14" s="390">
        <v>2022</v>
      </c>
      <c r="L14" s="390">
        <v>32.700000000000003</v>
      </c>
    </row>
    <row r="15" spans="2:14" x14ac:dyDescent="0.25">
      <c r="B15" s="394">
        <v>2018</v>
      </c>
      <c r="C15" s="250">
        <v>213</v>
      </c>
      <c r="D15" s="250">
        <v>159.1</v>
      </c>
      <c r="E15" s="385">
        <v>590100</v>
      </c>
      <c r="F15" s="392">
        <f t="shared" si="0"/>
        <v>36.095577020843926</v>
      </c>
      <c r="G15" s="393">
        <f t="shared" si="1"/>
        <v>0.26961531943738348</v>
      </c>
      <c r="K15" s="390">
        <v>2023</v>
      </c>
      <c r="L15" s="390">
        <v>32.700000000000003</v>
      </c>
    </row>
    <row r="16" spans="2:14" x14ac:dyDescent="0.25">
      <c r="B16" s="394">
        <v>2019</v>
      </c>
      <c r="C16" s="250">
        <v>220.2</v>
      </c>
      <c r="D16" s="250">
        <v>167.7</v>
      </c>
      <c r="E16" s="385">
        <v>598000</v>
      </c>
      <c r="F16" s="392">
        <f t="shared" si="0"/>
        <v>36.822742474916382</v>
      </c>
      <c r="G16" s="393">
        <f t="shared" si="1"/>
        <v>0.28043478260869564</v>
      </c>
      <c r="K16" s="286" t="s">
        <v>365</v>
      </c>
      <c r="L16" s="287"/>
      <c r="M16" s="288"/>
      <c r="N16" s="288"/>
    </row>
    <row r="17" spans="2:14" x14ac:dyDescent="0.25">
      <c r="B17" s="394">
        <v>2020</v>
      </c>
      <c r="C17" s="250">
        <v>206</v>
      </c>
      <c r="D17" s="250">
        <v>167.7</v>
      </c>
      <c r="E17" s="395">
        <v>608900</v>
      </c>
      <c r="F17" s="392">
        <f t="shared" si="0"/>
        <v>33.831499425192966</v>
      </c>
      <c r="G17" s="393">
        <f t="shared" si="1"/>
        <v>0.2754146822138282</v>
      </c>
      <c r="K17" s="289" t="s">
        <v>336</v>
      </c>
      <c r="L17" s="290" t="s">
        <v>337</v>
      </c>
    </row>
    <row r="18" spans="2:14" x14ac:dyDescent="0.25">
      <c r="B18" s="394">
        <v>2021</v>
      </c>
      <c r="C18" s="250">
        <v>247.4</v>
      </c>
      <c r="D18" s="250">
        <v>192.7</v>
      </c>
      <c r="E18" s="385">
        <v>616500</v>
      </c>
      <c r="F18" s="392">
        <f t="shared" si="0"/>
        <v>40.129764801297647</v>
      </c>
      <c r="G18" s="392">
        <f t="shared" si="1"/>
        <v>0.31257096512570964</v>
      </c>
      <c r="K18" s="289" t="s">
        <v>366</v>
      </c>
      <c r="M18" s="239"/>
      <c r="N18" s="239"/>
    </row>
    <row r="19" spans="2:14" x14ac:dyDescent="0.25">
      <c r="B19" s="394">
        <v>2022</v>
      </c>
      <c r="C19" s="250"/>
      <c r="D19" s="250"/>
      <c r="E19" s="385">
        <v>624900</v>
      </c>
      <c r="F19" s="396"/>
      <c r="G19" s="396"/>
      <c r="K19" s="289"/>
      <c r="M19" s="239"/>
      <c r="N19" s="239"/>
    </row>
    <row r="20" spans="2:14" x14ac:dyDescent="0.25">
      <c r="B20" s="394">
        <v>2023</v>
      </c>
      <c r="C20" s="250"/>
      <c r="D20" s="250"/>
      <c r="E20" s="385">
        <v>633400</v>
      </c>
      <c r="F20" s="396"/>
      <c r="G20" s="396"/>
    </row>
    <row r="21" spans="2:14" x14ac:dyDescent="0.25">
      <c r="B21" s="397" t="s">
        <v>194</v>
      </c>
      <c r="C21" s="397"/>
      <c r="D21" s="397"/>
      <c r="E21" s="397"/>
      <c r="F21" s="397"/>
      <c r="G21" s="397"/>
      <c r="K21" s="383" t="s">
        <v>369</v>
      </c>
      <c r="L21" s="383"/>
      <c r="M21" s="383"/>
      <c r="N21" s="383"/>
    </row>
    <row r="22" spans="2:14" x14ac:dyDescent="0.25">
      <c r="B22" s="298"/>
      <c r="C22" s="298"/>
      <c r="D22" s="298"/>
      <c r="E22" s="298"/>
      <c r="K22" s="398" t="s">
        <v>330</v>
      </c>
      <c r="L22" s="398" t="s">
        <v>368</v>
      </c>
      <c r="M22" s="398" t="s">
        <v>370</v>
      </c>
      <c r="N22" s="398" t="s">
        <v>371</v>
      </c>
    </row>
    <row r="23" spans="2:14" x14ac:dyDescent="0.25">
      <c r="K23" s="390">
        <v>2019</v>
      </c>
      <c r="L23" s="390">
        <v>190</v>
      </c>
      <c r="M23" s="390">
        <v>180</v>
      </c>
      <c r="N23" s="390">
        <v>8</v>
      </c>
    </row>
    <row r="24" spans="2:14" x14ac:dyDescent="0.25">
      <c r="K24" s="390">
        <v>2020</v>
      </c>
      <c r="L24" s="390">
        <v>191</v>
      </c>
      <c r="M24" s="390">
        <v>180</v>
      </c>
      <c r="N24" s="390">
        <v>9</v>
      </c>
    </row>
    <row r="25" spans="2:14" x14ac:dyDescent="0.25">
      <c r="K25" s="390">
        <v>2021</v>
      </c>
      <c r="L25" s="390">
        <v>191</v>
      </c>
      <c r="M25" s="390">
        <v>180</v>
      </c>
      <c r="N25" s="390">
        <v>9</v>
      </c>
    </row>
    <row r="26" spans="2:14" x14ac:dyDescent="0.25">
      <c r="K26" s="390">
        <v>2022</v>
      </c>
      <c r="L26" s="390">
        <v>193</v>
      </c>
      <c r="M26" s="390">
        <v>180</v>
      </c>
      <c r="N26" s="390">
        <v>12</v>
      </c>
    </row>
    <row r="27" spans="2:14" x14ac:dyDescent="0.25">
      <c r="K27" s="390">
        <v>2023</v>
      </c>
      <c r="L27" s="390">
        <v>193</v>
      </c>
      <c r="M27" s="390">
        <v>180</v>
      </c>
      <c r="N27" s="390">
        <v>12</v>
      </c>
    </row>
    <row r="28" spans="2:14" x14ac:dyDescent="0.25">
      <c r="K28" s="286" t="s">
        <v>365</v>
      </c>
      <c r="L28" s="287"/>
    </row>
    <row r="29" spans="2:14" x14ac:dyDescent="0.25">
      <c r="K29" s="289" t="s">
        <v>336</v>
      </c>
      <c r="L29" s="290" t="s">
        <v>337</v>
      </c>
    </row>
    <row r="30" spans="2:14" x14ac:dyDescent="0.25">
      <c r="K30" s="289" t="s">
        <v>372</v>
      </c>
    </row>
    <row r="41" spans="2:2" x14ac:dyDescent="0.25">
      <c r="B41" s="399" t="s">
        <v>279</v>
      </c>
    </row>
    <row r="42" spans="2:2" x14ac:dyDescent="0.25">
      <c r="B42" s="365" t="s">
        <v>280</v>
      </c>
    </row>
    <row r="64" spans="2:6" ht="66" customHeight="1" x14ac:dyDescent="0.25">
      <c r="B64" s="400" t="s">
        <v>328</v>
      </c>
      <c r="C64" s="400"/>
      <c r="D64" s="400"/>
      <c r="E64" s="400"/>
      <c r="F64" s="400"/>
    </row>
    <row r="83" spans="2:5" ht="46.9" customHeight="1" x14ac:dyDescent="0.25">
      <c r="B83" s="401" t="s">
        <v>329</v>
      </c>
      <c r="C83" s="401"/>
      <c r="D83" s="401"/>
      <c r="E83" s="401"/>
    </row>
  </sheetData>
  <mergeCells count="11">
    <mergeCell ref="B3:J3"/>
    <mergeCell ref="B4:J6"/>
    <mergeCell ref="C11:D11"/>
    <mergeCell ref="B9:E9"/>
    <mergeCell ref="B64:F64"/>
    <mergeCell ref="K9:L9"/>
    <mergeCell ref="K21:N21"/>
    <mergeCell ref="B83:E83"/>
    <mergeCell ref="F10:F11"/>
    <mergeCell ref="G10:G11"/>
    <mergeCell ref="B21:G21"/>
  </mergeCells>
  <hyperlinks>
    <hyperlink ref="L17" r:id="rId1" xr:uid="{2FB1E491-1E31-4FB1-BEDF-853D17D4C7F7}"/>
    <hyperlink ref="L29" r:id="rId2" xr:uid="{AA8658EB-C3A5-4EA6-A0D5-7FF5B2790958}"/>
  </hyperlinks>
  <pageMargins left="0.7" right="0.7" top="0.75" bottom="0.75" header="0.3" footer="0.3"/>
  <pageSetup orientation="portrait" horizontalDpi="4294967293"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SDG 7_Overview</vt:lpstr>
      <vt:lpstr>7.1.1</vt:lpstr>
      <vt:lpstr>7.1.2</vt:lpstr>
      <vt:lpstr>7.2.1</vt:lpstr>
      <vt:lpstr>7.3.1</vt:lpstr>
      <vt:lpstr>7.a.1</vt:lpstr>
      <vt:lpstr>7b1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2025-05-19T13:50:10Z</dcterms:modified>
</cp:coreProperties>
</file>