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180" documentId="8_{D1AEA0E3-4DB2-4D67-A030-659F08D20F3A}" xr6:coauthVersionLast="47" xr6:coauthVersionMax="47" xr10:uidLastSave="{2328D5B0-D15A-4D9C-AEAC-6EB77C5EADAF}"/>
  <bookViews>
    <workbookView xWindow="-120" yWindow="-120" windowWidth="20730" windowHeight="11040" tabRatio="837" xr2:uid="{00000000-000D-0000-FFFF-FFFF00000000}"/>
  </bookViews>
  <sheets>
    <sheet name="sdg 9 Overview" sheetId="42" r:id="rId1"/>
    <sheet name="9.1.1" sheetId="43" r:id="rId2"/>
    <sheet name="9.1.2" sheetId="44" r:id="rId3"/>
    <sheet name="9.2.1" sheetId="33" r:id="rId4"/>
    <sheet name="9.2.2" sheetId="34" r:id="rId5"/>
    <sheet name="9.3.1" sheetId="45" r:id="rId6"/>
    <sheet name="9.3.2" sheetId="46" r:id="rId7"/>
    <sheet name="9.4.1" sheetId="47" r:id="rId8"/>
    <sheet name="9.5.1" sheetId="48" r:id="rId9"/>
    <sheet name="9.a.1" sheetId="50" r:id="rId10"/>
    <sheet name="9.b.1" sheetId="49" r:id="rId11"/>
    <sheet name="9c1" sheetId="41" r:id="rId12"/>
  </sheets>
  <externalReferences>
    <externalReference r:id="rId13"/>
  </externalReferences>
  <definedNames>
    <definedName name="l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33" l="1"/>
  <c r="H32" i="33"/>
  <c r="H33" i="33"/>
  <c r="H34" i="33"/>
  <c r="F32" i="33"/>
  <c r="F33" i="33"/>
  <c r="F34" i="33"/>
  <c r="H35" i="33"/>
  <c r="F35" i="33"/>
  <c r="H37" i="33"/>
  <c r="H38" i="33"/>
  <c r="H39" i="33"/>
  <c r="H40" i="33"/>
  <c r="H36" i="33"/>
  <c r="F37" i="33"/>
  <c r="F38" i="33"/>
  <c r="F39" i="33"/>
  <c r="F40" i="33"/>
  <c r="F36" i="33"/>
  <c r="F25" i="33"/>
  <c r="F24" i="33"/>
  <c r="F23" i="33"/>
  <c r="F22" i="33"/>
  <c r="F21" i="33"/>
  <c r="F86" i="41"/>
  <c r="E86" i="41"/>
  <c r="D86" i="41"/>
  <c r="C86" i="41"/>
  <c r="F93" i="41" l="1"/>
  <c r="F94" i="41"/>
  <c r="F95" i="41"/>
  <c r="F96" i="41"/>
  <c r="F97" i="41"/>
  <c r="F98" i="41"/>
  <c r="F99" i="41"/>
  <c r="F100" i="41"/>
  <c r="F92" i="41"/>
  <c r="D36" i="41"/>
  <c r="C36" i="41"/>
  <c r="D38" i="44"/>
  <c r="C38" i="44"/>
  <c r="AB17" i="42"/>
  <c r="AB16" i="42"/>
  <c r="AB15" i="42"/>
  <c r="AB14" i="42"/>
  <c r="AB13" i="42"/>
  <c r="AB12" i="42"/>
  <c r="AB11" i="42"/>
  <c r="AB10" i="42"/>
  <c r="AB9" i="42"/>
  <c r="AB8" i="42"/>
  <c r="AB7" i="42"/>
  <c r="AB6" i="42"/>
  <c r="D4" i="42"/>
  <c r="C4" i="42"/>
  <c r="K17" i="34"/>
  <c r="J17" i="34"/>
  <c r="I17" i="34"/>
  <c r="H17" i="34"/>
  <c r="G17" i="34"/>
  <c r="F17" i="34"/>
</calcChain>
</file>

<file path=xl/sharedStrings.xml><?xml version="1.0" encoding="utf-8"?>
<sst xmlns="http://schemas.openxmlformats.org/spreadsheetml/2006/main" count="551" uniqueCount="329">
  <si>
    <t>Source</t>
  </si>
  <si>
    <t>9.1 Develop quality, reliable, sustainable and resilient infrastructure, including regional and transborder infrastructure, to support economic development and human well-being, with a focus on affordable and equitable access for all</t>
  </si>
  <si>
    <t>9.1.1 Proportion of the rural population who live within 2 km of an all-season road</t>
  </si>
  <si>
    <t>9.1.2 Passenger and freight volumes, by mode of transport</t>
  </si>
  <si>
    <t>9.2 Promote inclusive and sustainable industrialization and, by 2030, significantly raise industry’s share of employment and gross domestic product, in line with national circumstances, and double its share in least developed countries</t>
  </si>
  <si>
    <t>9.2.1 Manufacturing value added as a proportion of GDP and per capita</t>
  </si>
  <si>
    <t>9.2.2 Manufacturing employment as a proportion of total employment</t>
  </si>
  <si>
    <t>9.3 Increase the access of small-scale industrial and other enterprises, in particular in developing countries, to financial services, including affordable credit, and their integration into value chains and markets</t>
  </si>
  <si>
    <t>9.3.1 Proportion of small-scale industries in total industry value added</t>
  </si>
  <si>
    <t>9.3.2 Proportion of small-scale industries with a loan or line of credit</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</si>
  <si>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</si>
  <si>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</si>
  <si>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9.5.1 Research and development expenditure as a proportion of GDP</t>
  </si>
  <si>
    <t>9.5.2 Researchers (in full-time equivalent) per million inhabitants</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</si>
  <si>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</si>
  <si>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9.a.1 Total official international support (official development assistance plus other official flows) to infrastructure</t>
  </si>
  <si>
    <t>9.b Support domestic technology development, research and innovation in developing countries, including by ensuring a conducive policy environment for, inter alia, industrial diversification and value addition to commodities</t>
  </si>
  <si>
    <t>9.b.1 Proportion of medium and high-tech industry value added in total value added</t>
  </si>
  <si>
    <t>9.c Significantly increase access to information and communications technology and strive to provide universal and affordable access to the Internet in least developed countries by 2020</t>
  </si>
  <si>
    <t>9.c.1 Proportion of population covered by a mobile network, by technology</t>
  </si>
  <si>
    <t>Goal 9. Build resilient infrastructure, promote inclusive and sustainable industrialization and foster innovation</t>
  </si>
  <si>
    <t>The indicator (commonly known as the Rural Access Index or RAI) measures the share of a country’s rural population that lives within 2 km of an all-season road.</t>
  </si>
  <si>
    <t>Passenger and freight volumes are respectively measured in passenger-km and tonne-km, and broken down by mode of transport. For the purposes of monitoring this indicator, passenger-km data are split between aviation, road (broken down between passenger cars, buses and motorcycles) and rail, and tonne-km are split between aviation, road, rail and inland waterways.As maritime data are not widely available, only tonnes (rather than tonne-km) data at the regional level have been shared.</t>
  </si>
  <si>
    <t>Manufacturing value added (MVA) as a proportion of gross domestic product (GDP) is a ratio between MVA and GDP, both reported in constant 2015 USD.</t>
  </si>
  <si>
    <t>This indicator presents the share of manufacturing employment in total employment.</t>
  </si>
  <si>
    <t>Small-scale industrial enterprises, in the SDG framework also called “small-scale industries”, defined here for the purpose of statistical data collection and compilation refer to statistical units, generally enterprises, engaged in production of goods and services for market below a designated size class.        Proportion of “small-scale industries” in total industry value added represents an indicator calculating the share of manufacturing value added of small-scale manufacturing enterprises in the total manufacturing value added.</t>
  </si>
  <si>
    <t>Small-scale industrial enterprises, in the SDG framework also called “small-scale industries”, defined here for the purpose of statistical data collection and compilation refer to statistical units, generally enterprises, engaged in production of goods and services for market below a designated size class.This indicator shows the number of “small-scale industries” with an active line of credit or a loan from a financial institution in the reference year in percentage to the total number of such enterprises.</t>
  </si>
  <si>
    <r>
      <t>Carbon dioxide (here after, CO</t>
    </r>
    <r>
      <rPr>
        <vertAlign val="subscript"/>
        <sz val="10"/>
        <rFont val="Times New Roman"/>
        <family val="1"/>
      </rPr>
      <t>2</t>
    </r>
    <r>
      <rPr>
        <sz val="10"/>
        <rFont val="Times New Roman"/>
        <family val="1"/>
      </rPr>
      <t>) emissions per unit of value added is an indicator computed as ratio between CO</t>
    </r>
    <r>
      <rPr>
        <vertAlign val="subscript"/>
        <sz val="10"/>
        <rFont val="Times New Roman"/>
        <family val="1"/>
      </rPr>
      <t>2</t>
    </r>
    <r>
      <rPr>
        <sz val="10"/>
        <rFont val="Times New Roman"/>
        <family val="1"/>
      </rPr>
      <t xml:space="preserve"> emissions from fuel combustion and the value added of associated economic activities. The indicator can be computed for the whole economy (total CO</t>
    </r>
    <r>
      <rPr>
        <vertAlign val="subscript"/>
        <sz val="10"/>
        <rFont val="Times New Roman"/>
        <family val="1"/>
      </rPr>
      <t>2</t>
    </r>
    <r>
      <rPr>
        <sz val="10"/>
        <rFont val="Times New Roman"/>
        <family val="1"/>
      </rPr>
      <t xml:space="preserve"> emissions/GDP) or for specific sectors, notably the manufacturing sector (CO</t>
    </r>
    <r>
      <rPr>
        <vertAlign val="subscript"/>
        <sz val="10"/>
        <rFont val="Times New Roman"/>
        <family val="1"/>
      </rPr>
      <t>2</t>
    </r>
    <r>
      <rPr>
        <sz val="10"/>
        <rFont val="Times New Roman"/>
        <family val="1"/>
      </rPr>
      <t xml:space="preserve"> emissions from manufacturing industries per manufacturing value added (MVA).                                                                     CO2 emissions per unit of GDP are expressed in kilogrammes of CO2 per unit of purchasing power parity GDP in constant 2017 USD. CO2 emissions from manufacturing industries per unit of MVA are measured in kilogrammes of CO2 equivalent per unit of MVA in constant 2015 USD.</t>
    </r>
  </si>
  <si>
    <t>Research and development (R&amp;D) expenditure as a proportion of Gross Domestic Product (GDP) is the amount of R&amp;D expenditure divided by the total output of the economy.</t>
  </si>
  <si>
    <t>The researchers (in full-time equivalent) per million inhabitants is a direct measure of the number of research and development workers per 1 million people.</t>
  </si>
  <si>
    <t>Gross disbursements of total ODA and other official flows from all donors in support of infrastructure.</t>
  </si>
  <si>
    <t>The proportion of medium-high and high-tech industry (MHT hereafter) value added in total value added of manufacturing (MVA hereafter) is a ratio value between the value added of MHT industry and MVA.</t>
  </si>
  <si>
    <t>Proportion of population covered by a mobile network, broken down by technology, refers to the percentage of inhabitants living within range of a mobile-cellular signal, irrespective of whether or not they are mobile phone subscribers or users. This is calculated by dividing the number of inhabitants within range of a mobile-cellular signal by the total population and multiplying by 100</t>
  </si>
  <si>
    <t>GBS</t>
  </si>
  <si>
    <t>Year</t>
  </si>
  <si>
    <t>Manufacturing Value Added current per capita in SRD</t>
  </si>
  <si>
    <t>Manufacturing Value Added current as a proportion of GDP mp current</t>
  </si>
  <si>
    <t>Indicator 9.2.1 Manufacturing Value Added current per capita in SRD</t>
  </si>
  <si>
    <t>Main group (ISIC rev.3)</t>
  </si>
  <si>
    <t>C/D</t>
  </si>
  <si>
    <t>Mining and quarrying &amp; Manufacturing</t>
  </si>
  <si>
    <t>E</t>
  </si>
  <si>
    <t>Electricity, Gas and Water Supply</t>
  </si>
  <si>
    <t>F</t>
  </si>
  <si>
    <t>Construction</t>
  </si>
  <si>
    <t>G</t>
  </si>
  <si>
    <t>Wholesale and Retail Trade: Repair of Motor Vehicles, Motorcycles and Personnel and Household goods</t>
  </si>
  <si>
    <t>H</t>
  </si>
  <si>
    <t>Hotels and Restaurants</t>
  </si>
  <si>
    <t>I</t>
  </si>
  <si>
    <t>Transport, Storage and Communications</t>
  </si>
  <si>
    <t>J</t>
  </si>
  <si>
    <t>Financial Intermediation</t>
  </si>
  <si>
    <t>L</t>
  </si>
  <si>
    <t>Government</t>
  </si>
  <si>
    <t>O</t>
  </si>
  <si>
    <t>Other Community, Social and Personnel Service Activities</t>
  </si>
  <si>
    <t>Total</t>
  </si>
  <si>
    <t>Average number of full-time employees at large companies by selected ISIC main group per year, 2012-2017</t>
  </si>
  <si>
    <t>Urban Households ( Paramaribo &amp; Wanica )</t>
  </si>
  <si>
    <t>Households with a computer (Desktop)</t>
  </si>
  <si>
    <t>Households with internet access at home</t>
  </si>
  <si>
    <t>Household survey population</t>
  </si>
  <si>
    <t>Ratio</t>
  </si>
  <si>
    <t>year</t>
  </si>
  <si>
    <t>Mid-year population</t>
  </si>
  <si>
    <t>Percentage of women age 15-49 years who have ever used a computer, the internet and who own a mobile phone, percentage who have used during the last 3 months and percentage who have used at least once weekly during the last three months, Suriname MICS, 2018</t>
  </si>
  <si>
    <t>Percentage of women who:</t>
  </si>
  <si>
    <t>Number of women</t>
  </si>
  <si>
    <t>Used a computer</t>
  </si>
  <si>
    <r>
      <t>Own a mobile phone</t>
    </r>
    <r>
      <rPr>
        <vertAlign val="superscript"/>
        <sz val="8"/>
        <rFont val="Arial"/>
        <family val="2"/>
      </rPr>
      <t>2</t>
    </r>
  </si>
  <si>
    <t>Used a mobile phone</t>
  </si>
  <si>
    <t>Used internet</t>
  </si>
  <si>
    <t>Ever</t>
  </si>
  <si>
    <r>
      <t>During the last 3 months</t>
    </r>
    <r>
      <rPr>
        <vertAlign val="superscript"/>
        <sz val="8"/>
        <rFont val="Arial"/>
        <family val="2"/>
      </rPr>
      <t>1</t>
    </r>
  </si>
  <si>
    <t>At least once a week during the last 3 months</t>
  </si>
  <si>
    <r>
      <t>During the last 3 months</t>
    </r>
    <r>
      <rPr>
        <vertAlign val="superscript"/>
        <sz val="8"/>
        <rFont val="Arial"/>
        <family val="2"/>
      </rPr>
      <t>3</t>
    </r>
  </si>
  <si>
    <t xml:space="preserve">Ever </t>
  </si>
  <si>
    <r>
      <t>During the last 3 months</t>
    </r>
    <r>
      <rPr>
        <vertAlign val="superscript"/>
        <sz val="8"/>
        <rFont val="Arial"/>
        <family val="2"/>
      </rPr>
      <t>4</t>
    </r>
  </si>
  <si>
    <r>
      <t>At least once a week during the last three months</t>
    </r>
    <r>
      <rPr>
        <vertAlign val="superscript"/>
        <sz val="8"/>
        <rFont val="Arial"/>
        <family val="2"/>
      </rPr>
      <t>5</t>
    </r>
  </si>
  <si>
    <t>Area</t>
  </si>
  <si>
    <t xml:space="preserve">    Urban </t>
  </si>
  <si>
    <t xml:space="preserve">    Rural Coastal</t>
  </si>
  <si>
    <t xml:space="preserve">    Rural Interior</t>
  </si>
  <si>
    <t>Region</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</si>
  <si>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</si>
  <si>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</si>
  <si>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</si>
  <si>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</si>
  <si>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</si>
  <si>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</si>
  <si>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</si>
  <si>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</si>
  <si>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</si>
  <si>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</si>
  <si>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Age</t>
  </si>
  <si>
    <t xml:space="preserve">    15-19</t>
  </si>
  <si>
    <t xml:space="preserve">        15-17</t>
  </si>
  <si>
    <t xml:space="preserve">        18-19</t>
  </si>
  <si>
    <t xml:space="preserve">    20-24</t>
  </si>
  <si>
    <t xml:space="preserve">    25-29</t>
  </si>
  <si>
    <t xml:space="preserve">    30-34</t>
  </si>
  <si>
    <t xml:space="preserve">    35-39</t>
  </si>
  <si>
    <t xml:space="preserve">    40-44</t>
  </si>
  <si>
    <t xml:space="preserve">    45-49</t>
  </si>
  <si>
    <r>
      <rPr>
        <b/>
        <vertAlign val="superscript"/>
        <sz val="8"/>
        <rFont val="Arial"/>
        <family val="2"/>
      </rPr>
      <t xml:space="preserve">1 </t>
    </r>
    <r>
      <rPr>
        <b/>
        <sz val="8"/>
        <rFont val="Arial"/>
        <family val="2"/>
      </rPr>
      <t>MICS indicator SR.9 - Use of computer</t>
    </r>
  </si>
  <si>
    <r>
      <rPr>
        <b/>
        <vertAlign val="superscript"/>
        <sz val="8"/>
        <rFont val="Arial"/>
        <family val="2"/>
      </rPr>
      <t xml:space="preserve">2 </t>
    </r>
    <r>
      <rPr>
        <b/>
        <sz val="8"/>
        <rFont val="Arial"/>
        <family val="2"/>
      </rPr>
      <t>MICS indicator SR.10 - Ownership of mobile phone; SDG indicator 5.b.1</t>
    </r>
  </si>
  <si>
    <r>
      <rPr>
        <b/>
        <vertAlign val="superscript"/>
        <sz val="8"/>
        <rFont val="Arial"/>
        <family val="2"/>
      </rPr>
      <t xml:space="preserve">3 </t>
    </r>
    <r>
      <rPr>
        <b/>
        <sz val="8"/>
        <rFont val="Arial"/>
        <family val="2"/>
      </rPr>
      <t>MICS indicator SR.11 - Use of mobile phone</t>
    </r>
  </si>
  <si>
    <t>Nationaal</t>
  </si>
  <si>
    <t>Regionaal</t>
  </si>
  <si>
    <t>Targets</t>
  </si>
  <si>
    <t>definition</t>
  </si>
  <si>
    <t>Tier</t>
  </si>
  <si>
    <t>data-availability</t>
  </si>
  <si>
    <t>Agency</t>
  </si>
  <si>
    <t>latest</t>
  </si>
  <si>
    <t>data available by sex, age, location etc</t>
  </si>
  <si>
    <t>national 'approved ' indicator: yes =1/No =0</t>
  </si>
  <si>
    <t>latest statistics</t>
  </si>
  <si>
    <t>reporting agency/ministry</t>
  </si>
  <si>
    <t>custodian</t>
  </si>
  <si>
    <t>remarks</t>
  </si>
  <si>
    <t>national priority score</t>
  </si>
  <si>
    <t>linked to Nat.Dev.Plan (2017-2021)</t>
  </si>
  <si>
    <t>linked to Nat.Dev.Plan (2022-2026)</t>
  </si>
  <si>
    <t>Linked to CARICOM ind</t>
  </si>
  <si>
    <t>Linked MSDCF</t>
  </si>
  <si>
    <t>Yes =full=2; yes, partial =1, NO=0</t>
  </si>
  <si>
    <t>Partial=1</t>
  </si>
  <si>
    <t>adm data</t>
  </si>
  <si>
    <t>census/ survey</t>
  </si>
  <si>
    <t>publications/ studies</t>
  </si>
  <si>
    <t>other</t>
  </si>
  <si>
    <t>NSO</t>
  </si>
  <si>
    <t>MINISTRY</t>
  </si>
  <si>
    <t>Other</t>
  </si>
  <si>
    <t>website</t>
  </si>
  <si>
    <t>C090101</t>
  </si>
  <si>
    <t>Tier II</t>
  </si>
  <si>
    <t>yes</t>
  </si>
  <si>
    <t>min Fin</t>
  </si>
  <si>
    <t>min Fin /GBS</t>
  </si>
  <si>
    <t xml:space="preserve">World Bank
</t>
  </si>
  <si>
    <t>C090102</t>
  </si>
  <si>
    <t>Tier I</t>
  </si>
  <si>
    <t>JAP-Luchthaven/ Military police</t>
  </si>
  <si>
    <t>GBSTraffic and Transport Publication</t>
  </si>
  <si>
    <t>no</t>
  </si>
  <si>
    <t>Min Defensie/ TCT</t>
  </si>
  <si>
    <t xml:space="preserve">ICAO,
ITF-OECD
</t>
  </si>
  <si>
    <t>only information of airflights/ Guy/FR.Guy</t>
  </si>
  <si>
    <t>C090201</t>
  </si>
  <si>
    <t>National Accounts</t>
  </si>
  <si>
    <t xml:space="preserve">min Fin </t>
  </si>
  <si>
    <t>https://statistics-suriname.org/wp-content/uploads/2021/05/SURINAME-NATIONAL-ACCOUNTS-2015-2019-SOURCES-AND-METHODS-MAY-2021-VERSION.pdf</t>
  </si>
  <si>
    <t xml:space="preserve">UNIDO
</t>
  </si>
  <si>
    <t>C090202</t>
  </si>
  <si>
    <t>C090301</t>
  </si>
  <si>
    <t>Min Fin / Ezoti</t>
  </si>
  <si>
    <t>C090302</t>
  </si>
  <si>
    <t xml:space="preserve">UNIDO,
World Bank
</t>
  </si>
  <si>
    <t>C090401</t>
  </si>
  <si>
    <t xml:space="preserve">UNIDO, 
IEA
</t>
  </si>
  <si>
    <t>C090501</t>
  </si>
  <si>
    <t xml:space="preserve">UNESCO-UIS
</t>
  </si>
  <si>
    <t>C090502</t>
  </si>
  <si>
    <t>C090a01</t>
  </si>
  <si>
    <t xml:space="preserve">OECD
</t>
  </si>
  <si>
    <t>C090b01</t>
  </si>
  <si>
    <t>C090c01</t>
  </si>
  <si>
    <t>CENSUS/ MICS/Household Surveys (HHO)</t>
  </si>
  <si>
    <t>Census pub              MICS pub    Household Pub</t>
  </si>
  <si>
    <t>min sozavo/ GBS</t>
  </si>
  <si>
    <t xml:space="preserve">ITU
</t>
  </si>
  <si>
    <t>No data</t>
  </si>
  <si>
    <t>Note : only partial data, only data available on Insured vehicles, but not passengers and data on Toerist arrivals and departures.</t>
  </si>
  <si>
    <t>Departures</t>
  </si>
  <si>
    <t>Arrivals</t>
  </si>
  <si>
    <t>Port</t>
  </si>
  <si>
    <t>JAP Airport</t>
  </si>
  <si>
    <t>Type of Motor-Vehicle</t>
  </si>
  <si>
    <t>Passenger car</t>
  </si>
  <si>
    <t>Lorry</t>
  </si>
  <si>
    <t>Bus</t>
  </si>
  <si>
    <t>Motor-bike</t>
  </si>
  <si>
    <t>Moped</t>
  </si>
  <si>
    <t>Tractor</t>
  </si>
  <si>
    <t>Compilation; GBS, Traffic and Transport Statisticssection)</t>
  </si>
  <si>
    <t>Source: Centrale Bank van Suriname/ Central Bank of Suriname</t>
  </si>
  <si>
    <t>Compilation; GBS, Traffic and Transport Statistics section)</t>
  </si>
  <si>
    <t>Source: GBS- Statistical Paper # 18: ArbeidstatistiekenArbeidsstatistieken van het Statistiekbureau (ABS) in Suriname:
Een beschrijving van hun totstandkoming en een vergelijking”2012-2017</t>
  </si>
  <si>
    <r>
      <t>9.4.1 CO</t>
    </r>
    <r>
      <rPr>
        <vertAlign val="subscript"/>
        <sz val="11"/>
        <color theme="1"/>
        <rFont val="Times New Roman"/>
        <family val="1"/>
      </rPr>
      <t xml:space="preserve">2 </t>
    </r>
    <r>
      <rPr>
        <sz val="11"/>
        <color theme="1"/>
        <rFont val="Times New Roman"/>
        <family val="1"/>
      </rPr>
      <t>emission per unit of value added</t>
    </r>
  </si>
  <si>
    <r>
      <t>Carbon dioxide (here after, CO</t>
    </r>
    <r>
      <rPr>
        <vertAlign val="subscript"/>
        <sz val="11"/>
        <rFont val="Times New Roman"/>
        <family val="1"/>
      </rPr>
      <t>2</t>
    </r>
    <r>
      <rPr>
        <sz val="11"/>
        <rFont val="Times New Roman"/>
        <family val="1"/>
      </rPr>
      <t>) emissions per unit of value added is an indicator computed as ratio between CO</t>
    </r>
    <r>
      <rPr>
        <vertAlign val="subscript"/>
        <sz val="11"/>
        <rFont val="Times New Roman"/>
        <family val="1"/>
      </rPr>
      <t>2</t>
    </r>
    <r>
      <rPr>
        <sz val="11"/>
        <rFont val="Times New Roman"/>
        <family val="1"/>
      </rPr>
      <t xml:space="preserve"> emissions from fuel combustion and the value added of associated economic activities. The indicator can be computed for the whole economy (total CO</t>
    </r>
    <r>
      <rPr>
        <vertAlign val="subscript"/>
        <sz val="11"/>
        <rFont val="Times New Roman"/>
        <family val="1"/>
      </rPr>
      <t>2</t>
    </r>
    <r>
      <rPr>
        <sz val="11"/>
        <rFont val="Times New Roman"/>
        <family val="1"/>
      </rPr>
      <t xml:space="preserve"> emissions/GDP) or for specific sectors, notably the manufacturing sector (CO</t>
    </r>
    <r>
      <rPr>
        <vertAlign val="subscript"/>
        <sz val="11"/>
        <rFont val="Times New Roman"/>
        <family val="1"/>
      </rPr>
      <t>2</t>
    </r>
    <r>
      <rPr>
        <sz val="11"/>
        <rFont val="Times New Roman"/>
        <family val="1"/>
      </rPr>
      <t xml:space="preserve"> emissions from manufacturing industries per manufacturing value added (MVA).                                                                     CO2 emissions per unit of GDP are expressed in kilogrammes of CO2 per unit of purchasing power parity GDP in constant 2017 USD. CO2 emissions from manufacturing industries per unit of MVA are measured in kilogrammes of CO2 equivalent per unit of MVA in constant 2015 USD.</t>
    </r>
  </si>
  <si>
    <t>Highest education level</t>
  </si>
  <si>
    <t>Gender</t>
  </si>
  <si>
    <t>Male</t>
  </si>
  <si>
    <t>Female</t>
  </si>
  <si>
    <t>KLO</t>
  </si>
  <si>
    <t>GLO/BO</t>
  </si>
  <si>
    <t>VOJ</t>
  </si>
  <si>
    <t>IMEAO/NATIN/AMTO</t>
  </si>
  <si>
    <t>Kweekschool</t>
  </si>
  <si>
    <t>VWO/HAVO</t>
  </si>
  <si>
    <t>HBO</t>
  </si>
  <si>
    <t>Universitair</t>
  </si>
  <si>
    <t>No education</t>
  </si>
  <si>
    <t>Unknown</t>
  </si>
  <si>
    <t>Census 2012 data</t>
  </si>
  <si>
    <t>MICS 2018 data</t>
  </si>
  <si>
    <t>Cont. Household Suriveys GBS</t>
  </si>
  <si>
    <t>Total Number of Mobile and Main (fixed) Telephone lines, 2008-2016</t>
  </si>
  <si>
    <t>Source: TAS and  Compilation; GBS, Traffic and Transport Statisticssection)</t>
  </si>
  <si>
    <t>Kind of Subscriber Mobile Telephone lines</t>
  </si>
  <si>
    <t>Main(Fixed)/Telephone lines</t>
  </si>
  <si>
    <t>%</t>
  </si>
  <si>
    <t>Number of Urban Households with a fixed or mobile telephone in Urban Households ( Paramaribo &amp; Wanica )</t>
  </si>
  <si>
    <t>GBS: Household Surveys, 2019</t>
  </si>
  <si>
    <t>linked to RP</t>
  </si>
  <si>
    <t>.</t>
  </si>
  <si>
    <t>Total Number of Arrivals and Departures via JAP Airport and South Drain-Nickerie Port, 2015-2023</t>
  </si>
  <si>
    <t xml:space="preserve"> Number of Insured Motor-Vehicles by Type, 2015-2023</t>
  </si>
  <si>
    <t>afd NR moet nog updates geven en valideren</t>
  </si>
  <si>
    <t>Number of Mobile and Main (Fixed) Telephone lines, 2018-2021</t>
  </si>
  <si>
    <t>`</t>
  </si>
  <si>
    <t>Mobile Telephone lines</t>
  </si>
  <si>
    <t>Main (fixed) Telephone numbers</t>
  </si>
  <si>
    <t>890,30</t>
  </si>
  <si>
    <t>Manufacturing Value Added</t>
  </si>
  <si>
    <t>Midyear population</t>
  </si>
  <si>
    <t>GDPmp current</t>
  </si>
  <si>
    <t>Source: Ministry of Transport, Communication and Tourism, Tourism Foundation (2007 - 2011); Airport Management (Since 2012) &amp; Canawaima Ferry Service Inc.</t>
  </si>
  <si>
    <t>Retrieved from:</t>
  </si>
  <si>
    <t>https://statistics-suriname.org/wp-content/uploads/2023/07/Verkeers-en-Vervoersstatistieken-2018-2021-Juni-2023.pdf</t>
  </si>
  <si>
    <t>https://statistics-suriname.org/wp-content/uploads/2025/01/Statistisch-Jaarboek-Statistical-Yearbook-2020-2021-2022-dec-2023-corr-jan-2025.pdf</t>
  </si>
  <si>
    <t>. = Data not available</t>
  </si>
  <si>
    <t>https://statistics-suriname.org/wp-content/uploads/2024/09/NRsheet-2024-baseyear-2015-comb.pdf</t>
  </si>
  <si>
    <t xml:space="preserve">Source: GBS- National Accounts, 2021 and 2023 Retrieved from: </t>
  </si>
  <si>
    <t>2021*</t>
  </si>
  <si>
    <t>2022*</t>
  </si>
  <si>
    <t>2023*</t>
  </si>
  <si>
    <t>*Preliminary Data</t>
  </si>
  <si>
    <t>906,17</t>
  </si>
  <si>
    <t>Type of subscriber</t>
  </si>
  <si>
    <t>Source: Telecommunication Authority Suriname (TAS)</t>
  </si>
  <si>
    <t>Table 5.01, Page 73</t>
  </si>
  <si>
    <t>Creditor &amp; Loan</t>
  </si>
  <si>
    <t>Signed</t>
  </si>
  <si>
    <t>Amount</t>
  </si>
  <si>
    <t>General Objective</t>
  </si>
  <si>
    <t>Disbursement Period</t>
  </si>
  <si>
    <t>Repayment Period</t>
  </si>
  <si>
    <t>Grace Period</t>
  </si>
  <si>
    <t>Credit Fee</t>
  </si>
  <si>
    <t>Interest</t>
  </si>
  <si>
    <t>February, 2025</t>
  </si>
  <si>
    <t>5 Years</t>
  </si>
  <si>
    <t>SOFR Based
interest + margin</t>
  </si>
  <si>
    <t>25 Years</t>
  </si>
  <si>
    <t>5.5 Years</t>
  </si>
  <si>
    <t>Libor 3 months and a margin</t>
  </si>
  <si>
    <t>15 Years</t>
  </si>
  <si>
    <t>Libor 6 months and a margin of 150 bps</t>
  </si>
  <si>
    <t>Source: Suriname Debt Management Office</t>
  </si>
  <si>
    <t>https://sdmo.org/index.php/leenovereenkomsten</t>
  </si>
  <si>
    <t>IADB No. 5964/OC-SU –
Support to the Air
Transport Sector in
Suriname</t>
  </si>
  <si>
    <t>US$ 25 million</t>
  </si>
  <si>
    <t>Contribute to a safe and connected air transport sector in Suriname</t>
  </si>
  <si>
    <t>6 Years</t>
  </si>
  <si>
    <t>23.5 Years</t>
  </si>
  <si>
    <t>7 Years</t>
  </si>
  <si>
    <t>Inter- American Development Bank
Improving Transport Logistics and Competitiveness in Suriname</t>
  </si>
  <si>
    <t>December 2019</t>
  </si>
  <si>
    <t>US$ 45 million</t>
  </si>
  <si>
    <t>To finance the execution of the “Improving
Transport Logistics and Competitiveness in Suriname” program</t>
  </si>
  <si>
    <t>Export-Import Bank of China
J.A. Pengel International Airport Expansion Projec</t>
  </si>
  <si>
    <t>November2019</t>
  </si>
  <si>
    <t>US$ 1.4 billion</t>
  </si>
  <si>
    <t>To finance the
“J.A. Pengel International Airport Expansion Project”.</t>
  </si>
  <si>
    <t xml:space="preserve">Commitment Fee is 0.25% per annum
Management Fee is 0.25% </t>
  </si>
  <si>
    <t>2% per annum</t>
  </si>
  <si>
    <t>SDMO</t>
  </si>
  <si>
    <t>Publications on Loan Contracts</t>
  </si>
  <si>
    <t xml:space="preserve">Ministry of Finance/Ministry of </t>
  </si>
  <si>
    <t>2025, see table excelframework, statistics</t>
  </si>
  <si>
    <t>Export-Import Bank of India; Dollar Creditline Agreement</t>
  </si>
  <si>
    <t>June 2018</t>
  </si>
  <si>
    <t>US$ 27.5 million</t>
  </si>
  <si>
    <t>To finance the up-gradation of transmission
network infrastructure.</t>
  </si>
  <si>
    <t xml:space="preserve">Commitment Fee is 0.50% per annum
Management Fee is 0.50% </t>
  </si>
  <si>
    <t>Table 4.1 Page 43;</t>
  </si>
  <si>
    <t>Table 4.3 Page 44;</t>
  </si>
  <si>
    <t>Ratio Mining and quarrying &amp; Manufacturing/Total (%)</t>
  </si>
  <si>
    <t>District</t>
  </si>
  <si>
    <t>Totaal</t>
  </si>
  <si>
    <t>Paramaribo</t>
  </si>
  <si>
    <t>Wanica</t>
  </si>
  <si>
    <t>Nickerie</t>
  </si>
  <si>
    <t>Coronie</t>
  </si>
  <si>
    <t>Saramacca</t>
  </si>
  <si>
    <t>Commewijne</t>
  </si>
  <si>
    <t>Marowijne</t>
  </si>
  <si>
    <t>Para</t>
  </si>
  <si>
    <t>Brokopondo</t>
  </si>
  <si>
    <t>Sipaliwini</t>
  </si>
  <si>
    <t>Asphalt</t>
  </si>
  <si>
    <t>The length of the road network (in km) per district and type of road surface, 2023-2024</t>
  </si>
  <si>
    <t>The length of the road network (in km) per district and type of road surface 2023 to 2024</t>
  </si>
  <si>
    <t>Source: Ministry of Public Works, Sub-Directorate of Project Monitoring &amp; Administration, Statistics Department</t>
  </si>
  <si>
    <t>-</t>
  </si>
  <si>
    <t xml:space="preserve">Asphalt </t>
  </si>
  <si>
    <t xml:space="preserve">Paved </t>
  </si>
  <si>
    <t>Sand-shell</t>
  </si>
  <si>
    <t xml:space="preserve"> Laterite</t>
  </si>
  <si>
    <t xml:space="preserve"> Total</t>
  </si>
  <si>
    <t>Districts</t>
  </si>
  <si>
    <t>Number of bridges per district by type of material, 2023 to 2024</t>
  </si>
  <si>
    <t>Type of Material</t>
  </si>
  <si>
    <t xml:space="preserve">Wood </t>
  </si>
  <si>
    <t xml:space="preserve">Concrete </t>
  </si>
  <si>
    <t xml:space="preserve">Steel </t>
  </si>
  <si>
    <t xml:space="preserve">Concrete / steel </t>
  </si>
  <si>
    <t xml:space="preserve">Steel / wood </t>
  </si>
  <si>
    <t xml:space="preserve">Plastic </t>
  </si>
  <si>
    <r>
      <t>9.4.1 CO</t>
    </r>
    <r>
      <rPr>
        <vertAlign val="subscript"/>
        <sz val="10"/>
        <rFont val="Times New Roman"/>
        <family val="1"/>
      </rPr>
      <t xml:space="preserve">2 </t>
    </r>
    <r>
      <rPr>
        <sz val="10"/>
        <rFont val="Times New Roman"/>
        <family val="1"/>
      </rPr>
      <t>emission per unit of value added</t>
    </r>
  </si>
  <si>
    <t>GBS &amp; SOZAVO &amp; TAS</t>
  </si>
  <si>
    <t>min sozavo/GBS  &amp; TAS</t>
  </si>
  <si>
    <t>Ministry of Public Works, Sub-Directorate of Project Monitoring &amp; Administration, Statistics Department</t>
  </si>
  <si>
    <t>Ministry of Public Works</t>
  </si>
  <si>
    <t>min Fin /GBS/Ministry of Public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</si>
</sst>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
    <numFmt numFmtId="166" formatCode="0.0"/>
    <numFmt numFmtId="167" formatCode="_(* #,##0.0_);_(* \(#,##0.0\);_(* &quot;-&quot;??_);_(@_)"/>
    <numFmt numFmtId="168" formatCode="_(* #,##0_);_(* \(#,##0\);_(* &quot;-&quot;??_);_(@_)"/>
  </numFmts>
  <fonts count="4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u/>
      <sz val="12"/>
      <color theme="11"/>
      <name val="Calibri"/>
      <family val="2"/>
      <scheme val="minor"/>
    </font>
    <font>
      <sz val="10"/>
      <color rgb="FF000000"/>
      <name val="Times New Roman"/>
      <family val="1"/>
    </font>
    <font>
      <sz val="10"/>
      <name val="Times New Roman"/>
      <family val="1"/>
    </font>
    <font>
      <b/>
      <sz val="10"/>
      <name val="Times New Roman"/>
      <family val="1"/>
    </font>
    <font>
      <b/>
      <sz val="11"/>
      <color theme="1"/>
      <name val="Calibri"/>
      <family val="2"/>
      <scheme val="minor"/>
    </font>
    <font>
      <vertAlign val="subscript"/>
      <sz val="10"/>
      <name val="Times New Roman"/>
      <family val="1"/>
    </font>
    <font>
      <sz val="10"/>
      <name val="Arial"/>
      <family val="2"/>
    </font>
    <font>
      <sz val="8"/>
      <name val="Arial"/>
      <family val="2"/>
    </font>
    <font>
      <b/>
      <sz val="8"/>
      <name val="Arial"/>
      <family val="2"/>
      <charset val="162"/>
    </font>
    <font>
      <vertAlign val="superscript"/>
      <sz val="8"/>
      <name val="Arial"/>
      <family val="2"/>
    </font>
    <font>
      <b/>
      <sz val="8"/>
      <name val="Arial"/>
      <family val="2"/>
    </font>
    <font>
      <b/>
      <vertAlign val="superscript"/>
      <sz val="8"/>
      <name val="Arial"/>
      <family val="2"/>
    </font>
    <font>
      <u/>
      <sz val="8.4"/>
      <color theme="10"/>
      <name val="Calibri"/>
      <family val="2"/>
    </font>
    <font>
      <sz val="12"/>
      <name val="Calibri"/>
      <family val="2"/>
      <scheme val="minor"/>
    </font>
    <font>
      <sz val="11"/>
      <color theme="1"/>
      <name val="Times New Roman"/>
      <family val="1"/>
    </font>
    <font>
      <sz val="11"/>
      <name val="Times New Roman"/>
      <family val="1"/>
    </font>
    <font>
      <sz val="11"/>
      <name val="Calibri"/>
      <family val="2"/>
      <scheme val="minor"/>
    </font>
    <font>
      <vertAlign val="subscript"/>
      <sz val="11"/>
      <color theme="1"/>
      <name val="Times New Roman"/>
      <family val="1"/>
    </font>
    <font>
      <vertAlign val="subscript"/>
      <sz val="11"/>
      <name val="Times New Roman"/>
      <family val="1"/>
    </font>
    <font>
      <sz val="12"/>
      <color theme="1"/>
      <name val="Calibri"/>
      <family val="2"/>
      <scheme val="minor"/>
    </font>
    <font>
      <b/>
      <sz val="10"/>
      <color rgb="FF000000"/>
      <name val="Times New Roman"/>
      <family val="1"/>
    </font>
    <font>
      <b/>
      <sz val="12"/>
      <color theme="1"/>
      <name val="Times New Roman"/>
      <family val="1"/>
    </font>
    <font>
      <sz val="9"/>
      <name val="Times New Roman"/>
      <family val="1"/>
    </font>
    <font>
      <u/>
      <sz val="8.4"/>
      <name val="Calibri"/>
      <family val="2"/>
    </font>
    <font>
      <i/>
      <sz val="10"/>
      <name val="Times New Roman"/>
      <family val="1"/>
    </font>
    <font>
      <sz val="12"/>
      <name val="Times New Roman"/>
      <family val="1"/>
    </font>
    <font>
      <b/>
      <sz val="11"/>
      <name val="Times New Roman"/>
      <family val="1"/>
    </font>
    <font>
      <u/>
      <sz val="11"/>
      <name val="Times New Roman"/>
      <family val="1"/>
    </font>
    <font>
      <b/>
      <sz val="11"/>
      <name val="Calibri"/>
      <family val="2"/>
      <scheme val="minor"/>
    </font>
    <font>
      <b/>
      <sz val="15"/>
      <color theme="1"/>
      <name val="Times New Roman"/>
      <family val="1"/>
    </font>
    <font>
      <b/>
      <sz val="11"/>
      <color theme="1"/>
      <name val="Times New Roman"/>
      <family val="1"/>
    </font>
    <font>
      <b/>
      <sz val="12"/>
      <color rgb="FF00B0F0"/>
      <name val="Times New Roman"/>
      <family val="1"/>
    </font>
    <font>
      <sz val="12"/>
      <color theme="1"/>
      <name val="Times New Roman"/>
      <family val="1"/>
    </font>
    <font>
      <b/>
      <sz val="12"/>
      <color indexed="8"/>
      <name val="Times New Roman"/>
      <family val="1"/>
    </font>
    <font>
      <b/>
      <sz val="12"/>
      <color rgb="FF000000"/>
      <name val="Times New Roman"/>
      <family val="1"/>
    </font>
    <font>
      <b/>
      <sz val="12"/>
      <name val="Times New Roman"/>
      <family val="1"/>
    </font>
    <font>
      <b/>
      <sz val="16"/>
      <name val="Calibri"/>
      <family val="2"/>
      <scheme val="minor"/>
    </font>
    <font>
      <b/>
      <sz val="10"/>
      <name val="Calibri"/>
      <family val="2"/>
      <scheme val="minor"/>
    </font>
    <font>
      <b/>
      <sz val="12"/>
      <name val="Calibri"/>
      <family val="2"/>
      <scheme val="minor"/>
    </font>
    <font>
      <sz val="10"/>
      <name val="Calibri"/>
      <family val="2"/>
      <scheme val="minor"/>
    </font>
    <font>
      <b/>
      <sz val="14"/>
      <name val="Calibri"/>
      <family val="2"/>
      <scheme val="minor"/>
    </font>
  </fonts>
  <fills count="15">
    <fill>
      <patternFill patternType="none"/>
    </fill>
    <fill>
      <patternFill patternType="gray125"/>
    </fill>
    <fill>
      <patternFill patternType="solid">
        <fgColor rgb="FFD9D9D9"/>
        <bgColor indexed="64"/>
      </patternFill>
    </fill>
    <fill>
      <patternFill patternType="solid">
        <fgColor rgb="FFD8D8D8"/>
        <bgColor indexed="64"/>
      </patternFill>
    </fill>
    <fill>
      <patternFill patternType="solid">
        <fgColor rgb="FF00B0F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2">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alignment vertical="top"/>
      <protection locked="0"/>
    </xf>
    <xf numFmtId="43" fontId="24" fillId="0" borderId="0" applyFont="0" applyFill="0" applyBorder="0" applyAlignment="0" applyProtection="0"/>
  </cellStyleXfs>
  <cellXfs count="292">
    <xf numFmtId="0" fontId="0" fillId="0" borderId="0" xfId="0"/>
    <xf numFmtId="0" fontId="7" fillId="0" borderId="1" xfId="0" applyFont="1" applyBorder="1" applyAlignment="1">
      <alignment horizontal="justify" wrapText="1"/>
    </xf>
    <xf numFmtId="0" fontId="7" fillId="0" borderId="1" xfId="0" applyFont="1" applyBorder="1" applyAlignment="1">
      <alignment horizontal="justify"/>
    </xf>
    <xf numFmtId="0" fontId="7" fillId="0" borderId="1" xfId="0" applyFont="1" applyBorder="1" applyAlignment="1">
      <alignment wrapText="1"/>
    </xf>
    <xf numFmtId="0" fontId="13" fillId="0" borderId="0" xfId="5" applyFont="1" applyAlignment="1">
      <alignment horizontal="center" wrapText="1"/>
    </xf>
    <xf numFmtId="0" fontId="12" fillId="0" borderId="0" xfId="5" applyFont="1" applyAlignment="1">
      <alignment horizontal="center" wrapText="1"/>
    </xf>
    <xf numFmtId="0" fontId="12" fillId="0" borderId="6" xfId="5" applyFont="1" applyBorder="1" applyAlignment="1">
      <alignment vertical="center"/>
    </xf>
    <xf numFmtId="0" fontId="12" fillId="0" borderId="7" xfId="5" applyFont="1" applyBorder="1" applyAlignment="1">
      <alignment horizontal="right" vertical="center"/>
    </xf>
    <xf numFmtId="0" fontId="12" fillId="0" borderId="3" xfId="5" applyFont="1" applyBorder="1" applyAlignment="1">
      <alignment horizontal="right" vertical="center"/>
    </xf>
    <xf numFmtId="0" fontId="15" fillId="0" borderId="9" xfId="5" applyFont="1" applyBorder="1" applyAlignment="1">
      <alignment vertical="center"/>
    </xf>
    <xf numFmtId="0" fontId="12" fillId="0" borderId="0" xfId="5" applyFont="1" applyAlignment="1">
      <alignment horizontal="right" vertical="center"/>
    </xf>
    <xf numFmtId="0" fontId="12" fillId="0" borderId="9" xfId="5" applyFont="1" applyBorder="1" applyAlignment="1">
      <alignment vertical="center"/>
    </xf>
    <xf numFmtId="0" fontId="12" fillId="0" borderId="0" xfId="5" applyFont="1"/>
    <xf numFmtId="0" fontId="12" fillId="0" borderId="10" xfId="5" applyFont="1" applyBorder="1"/>
    <xf numFmtId="0" fontId="12" fillId="0" borderId="10" xfId="5" applyFont="1" applyBorder="1" applyAlignment="1">
      <alignment horizontal="right" vertical="center"/>
    </xf>
    <xf numFmtId="0" fontId="12" fillId="0" borderId="9" xfId="0" applyFont="1" applyBorder="1" applyAlignment="1">
      <alignment vertical="center" wrapText="1"/>
    </xf>
    <xf numFmtId="0" fontId="12" fillId="0" borderId="9" xfId="0" applyFont="1" applyBorder="1" applyAlignment="1">
      <alignment vertical="center"/>
    </xf>
    <xf numFmtId="0" fontId="7" fillId="0" borderId="1" xfId="0" applyFont="1" applyBorder="1" applyAlignment="1">
      <alignment horizontal="left" vertical="top" wrapText="1"/>
    </xf>
    <xf numFmtId="0" fontId="19" fillId="0" borderId="1" xfId="0" applyFont="1" applyBorder="1" applyAlignment="1">
      <alignment horizontal="justify" wrapText="1"/>
    </xf>
    <xf numFmtId="0" fontId="1" fillId="10" borderId="1" xfId="0" applyFont="1" applyFill="1" applyBorder="1" applyAlignment="1">
      <alignment horizontal="left" vertical="center" wrapText="1" indent="1"/>
    </xf>
    <xf numFmtId="0" fontId="0" fillId="10" borderId="0" xfId="0" applyFill="1"/>
    <xf numFmtId="0" fontId="1" fillId="0" borderId="0" xfId="0" applyFont="1"/>
    <xf numFmtId="0" fontId="20" fillId="0" borderId="1" xfId="0" applyFont="1" applyBorder="1" applyAlignment="1">
      <alignment horizontal="justify"/>
    </xf>
    <xf numFmtId="0" fontId="21" fillId="0" borderId="1" xfId="0" applyFont="1" applyBorder="1" applyAlignment="1">
      <alignment horizontal="justify"/>
    </xf>
    <xf numFmtId="0" fontId="19" fillId="10" borderId="1" xfId="0" applyFont="1" applyFill="1" applyBorder="1" applyAlignment="1">
      <alignment horizontal="left" vertical="center" wrapText="1" indent="1"/>
    </xf>
    <xf numFmtId="0" fontId="20" fillId="0" borderId="1" xfId="0" applyFont="1" applyBorder="1" applyAlignment="1">
      <alignment wrapText="1"/>
    </xf>
    <xf numFmtId="0" fontId="8" fillId="0" borderId="1" xfId="0" applyFont="1" applyBorder="1" applyAlignment="1">
      <alignment vertical="top" wrapText="1"/>
    </xf>
    <xf numFmtId="0" fontId="25" fillId="7" borderId="1" xfId="0" applyFont="1" applyFill="1" applyBorder="1" applyAlignment="1">
      <alignment horizontal="center" vertical="top" wrapText="1"/>
    </xf>
    <xf numFmtId="3" fontId="6" fillId="0" borderId="1" xfId="0" applyNumberFormat="1" applyFont="1" applyBorder="1" applyAlignment="1">
      <alignment horizontal="center" wrapText="1"/>
    </xf>
    <xf numFmtId="168" fontId="7" fillId="0" borderId="1" xfId="21" applyNumberFormat="1" applyFont="1" applyFill="1" applyBorder="1" applyAlignment="1"/>
    <xf numFmtId="3" fontId="7" fillId="0" borderId="1" xfId="0" applyNumberFormat="1" applyFont="1" applyBorder="1"/>
    <xf numFmtId="0" fontId="25" fillId="0" borderId="1" xfId="0" applyFont="1" applyBorder="1" applyAlignment="1">
      <alignment horizontal="left" vertical="top" wrapText="1"/>
    </xf>
    <xf numFmtId="0" fontId="6" fillId="0" borderId="1" xfId="0" applyFont="1" applyBorder="1" applyAlignment="1">
      <alignment horizontal="left" vertical="top" wrapText="1"/>
    </xf>
    <xf numFmtId="0" fontId="18" fillId="0" borderId="0" xfId="0" applyFont="1" applyAlignment="1">
      <alignment wrapText="1"/>
    </xf>
    <xf numFmtId="0" fontId="21" fillId="0" borderId="0" xfId="0" applyFont="1" applyAlignment="1">
      <alignment horizontal="left"/>
    </xf>
    <xf numFmtId="0" fontId="18" fillId="0" borderId="0" xfId="0" applyFont="1"/>
    <xf numFmtId="0" fontId="8" fillId="2" borderId="1" xfId="0" applyFont="1" applyFill="1" applyBorder="1" applyAlignment="1">
      <alignment horizontal="center" wrapText="1"/>
    </xf>
    <xf numFmtId="0" fontId="7" fillId="0" borderId="1" xfId="0" applyFont="1" applyBorder="1" applyAlignment="1">
      <alignment horizontal="center"/>
    </xf>
    <xf numFmtId="3" fontId="7" fillId="0" borderId="1" xfId="0" applyNumberFormat="1" applyFont="1" applyBorder="1" applyAlignment="1">
      <alignment horizontal="right" wrapText="1"/>
    </xf>
    <xf numFmtId="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0" fontId="27" fillId="0" borderId="0" xfId="0" applyFont="1"/>
    <xf numFmtId="0" fontId="28" fillId="0" borderId="0" xfId="20" applyFont="1" applyAlignment="1" applyProtection="1"/>
    <xf numFmtId="0" fontId="7" fillId="0" borderId="0" xfId="0" applyFont="1" applyAlignment="1">
      <alignment horizontal="justify"/>
    </xf>
    <xf numFmtId="0" fontId="29" fillId="0" borderId="0" xfId="0" applyFont="1" applyAlignment="1">
      <alignment horizontal="justify"/>
    </xf>
    <xf numFmtId="0" fontId="8" fillId="7" borderId="1" xfId="0" applyFont="1" applyFill="1" applyBorder="1" applyAlignment="1">
      <alignment horizontal="center" wrapText="1"/>
    </xf>
    <xf numFmtId="0" fontId="8" fillId="7" borderId="1" xfId="0" applyFont="1" applyFill="1" applyBorder="1"/>
    <xf numFmtId="0" fontId="8" fillId="2" borderId="1" xfId="0" applyFont="1" applyFill="1" applyBorder="1" applyAlignment="1">
      <alignment horizontal="right" vertical="center" wrapText="1"/>
    </xf>
    <xf numFmtId="0" fontId="7" fillId="0" borderId="1" xfId="0" applyFont="1" applyBorder="1" applyAlignment="1">
      <alignment horizontal="center" vertical="top"/>
    </xf>
    <xf numFmtId="3" fontId="7" fillId="0" borderId="1" xfId="0" applyNumberFormat="1" applyFont="1" applyBorder="1" applyAlignment="1">
      <alignment horizontal="right" vertical="top" wrapText="1"/>
    </xf>
    <xf numFmtId="0" fontId="7" fillId="0" borderId="1" xfId="0" applyFont="1" applyBorder="1" applyAlignment="1">
      <alignment horizontal="right" wrapText="1"/>
    </xf>
    <xf numFmtId="0" fontId="7" fillId="0" borderId="1" xfId="0" applyFont="1" applyBorder="1" applyAlignment="1">
      <alignment horizontal="right" vertical="top" wrapText="1"/>
    </xf>
    <xf numFmtId="0" fontId="8" fillId="0" borderId="1" xfId="0" applyFont="1" applyBorder="1" applyAlignment="1">
      <alignment horizontal="center" vertical="top"/>
    </xf>
    <xf numFmtId="3" fontId="8" fillId="0" borderId="1" xfId="0" applyNumberFormat="1" applyFont="1" applyBorder="1" applyAlignment="1">
      <alignment horizontal="right" wrapText="1"/>
    </xf>
    <xf numFmtId="3" fontId="8" fillId="0" borderId="1" xfId="0" applyNumberFormat="1" applyFont="1" applyBorder="1" applyAlignment="1">
      <alignment horizontal="right" vertical="top" wrapText="1"/>
    </xf>
    <xf numFmtId="3" fontId="8" fillId="0" borderId="1" xfId="0" applyNumberFormat="1" applyFont="1" applyBorder="1" applyAlignment="1">
      <alignment horizontal="center" vertical="center" wrapText="1"/>
    </xf>
    <xf numFmtId="3" fontId="8" fillId="0" borderId="1" xfId="0" applyNumberFormat="1" applyFont="1" applyBorder="1" applyAlignment="1">
      <alignment horizontal="right" vertical="center" wrapText="1"/>
    </xf>
    <xf numFmtId="0" fontId="30" fillId="0" borderId="0" xfId="0" applyFont="1"/>
    <xf numFmtId="0" fontId="8" fillId="0" borderId="0" xfId="0" applyFont="1"/>
    <xf numFmtId="0" fontId="8" fillId="7" borderId="1" xfId="0" applyFont="1" applyFill="1" applyBorder="1" applyAlignment="1">
      <alignment horizontal="center" vertical="top" wrapText="1"/>
    </xf>
    <xf numFmtId="0" fontId="7" fillId="0" borderId="1" xfId="0" applyFont="1" applyBorder="1" applyAlignment="1">
      <alignment horizontal="justify" vertical="top" wrapText="1"/>
    </xf>
    <xf numFmtId="3" fontId="7" fillId="0" borderId="1" xfId="0" applyNumberFormat="1" applyFont="1" applyBorder="1" applyAlignment="1">
      <alignment horizontal="center" wrapText="1"/>
    </xf>
    <xf numFmtId="0" fontId="7" fillId="0" borderId="1" xfId="0" applyFont="1" applyBorder="1" applyAlignment="1">
      <alignment horizontal="center" wrapText="1"/>
    </xf>
    <xf numFmtId="0" fontId="18" fillId="0" borderId="0" xfId="0" applyFont="1" applyAlignment="1">
      <alignment vertical="center" wrapText="1"/>
    </xf>
    <xf numFmtId="3" fontId="18" fillId="0" borderId="0" xfId="0" applyNumberFormat="1" applyFont="1"/>
    <xf numFmtId="166" fontId="18" fillId="0" borderId="0" xfId="0" applyNumberFormat="1" applyFont="1"/>
    <xf numFmtId="3" fontId="7" fillId="0" borderId="1" xfId="0" applyNumberFormat="1" applyFont="1" applyBorder="1" applyAlignment="1">
      <alignment horizontal="center"/>
    </xf>
    <xf numFmtId="166" fontId="7" fillId="0" borderId="1" xfId="0" applyNumberFormat="1" applyFont="1" applyBorder="1" applyAlignment="1">
      <alignment horizontal="center"/>
    </xf>
    <xf numFmtId="0" fontId="18" fillId="0" borderId="0" xfId="0" applyFont="1" applyAlignment="1">
      <alignment vertical="center"/>
    </xf>
    <xf numFmtId="0" fontId="30" fillId="0" borderId="1" xfId="0" applyFont="1" applyBorder="1" applyAlignment="1">
      <alignment horizontal="left"/>
    </xf>
    <xf numFmtId="0" fontId="7" fillId="0" borderId="0" xfId="0" applyFont="1"/>
    <xf numFmtId="0" fontId="30" fillId="0" borderId="7" xfId="0" applyFont="1" applyBorder="1"/>
    <xf numFmtId="0" fontId="28" fillId="0" borderId="0" xfId="20" applyFont="1" applyFill="1" applyBorder="1" applyAlignment="1" applyProtection="1">
      <alignment horizontal="left"/>
    </xf>
    <xf numFmtId="0" fontId="7" fillId="0" borderId="0" xfId="0" applyFont="1" applyAlignment="1">
      <alignment horizontal="left" vertical="top"/>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30" fillId="0" borderId="1" xfId="0" applyFont="1" applyBorder="1"/>
    <xf numFmtId="168" fontId="7" fillId="0" borderId="1" xfId="21" applyNumberFormat="1" applyFont="1" applyBorder="1" applyAlignment="1">
      <alignment wrapText="1"/>
    </xf>
    <xf numFmtId="168" fontId="30" fillId="0" borderId="1" xfId="21" applyNumberFormat="1" applyFont="1" applyBorder="1" applyAlignment="1"/>
    <xf numFmtId="168" fontId="30" fillId="0" borderId="1" xfId="0" applyNumberFormat="1" applyFont="1" applyBorder="1"/>
    <xf numFmtId="167" fontId="30" fillId="0" borderId="1" xfId="0" applyNumberFormat="1" applyFont="1" applyBorder="1"/>
    <xf numFmtId="168" fontId="18" fillId="0" borderId="0" xfId="21" applyNumberFormat="1" applyFont="1"/>
    <xf numFmtId="0" fontId="30" fillId="0" borderId="1" xfId="0" applyFont="1" applyBorder="1" applyAlignment="1">
      <alignment horizontal="right"/>
    </xf>
    <xf numFmtId="168" fontId="18" fillId="0" borderId="0" xfId="0" applyNumberFormat="1" applyFont="1"/>
    <xf numFmtId="0" fontId="4" fillId="0" borderId="7" xfId="0" applyFont="1" applyBorder="1"/>
    <xf numFmtId="3" fontId="6" fillId="0" borderId="1" xfId="0" applyNumberFormat="1" applyFont="1" applyBorder="1" applyAlignment="1">
      <alignment horizontal="center" vertical="top" wrapText="1"/>
    </xf>
    <xf numFmtId="2" fontId="6" fillId="0" borderId="1" xfId="0" applyNumberFormat="1" applyFont="1" applyBorder="1" applyAlignment="1">
      <alignment horizontal="center" vertical="top" wrapText="1"/>
    </xf>
    <xf numFmtId="0" fontId="20" fillId="10" borderId="1" xfId="0" applyFont="1" applyFill="1" applyBorder="1" applyAlignment="1">
      <alignment horizontal="left" vertical="center" wrapText="1" indent="1"/>
    </xf>
    <xf numFmtId="0" fontId="20" fillId="0" borderId="1" xfId="0" applyFont="1" applyBorder="1" applyAlignment="1">
      <alignment vertical="center" wrapText="1"/>
    </xf>
    <xf numFmtId="0" fontId="18" fillId="10" borderId="0" xfId="0" applyFont="1" applyFill="1"/>
    <xf numFmtId="0" fontId="31" fillId="0" borderId="1" xfId="0" applyFont="1" applyBorder="1" applyAlignment="1">
      <alignment wrapText="1"/>
    </xf>
    <xf numFmtId="16" fontId="20" fillId="0" borderId="1" xfId="0" quotePrefix="1" applyNumberFormat="1" applyFont="1" applyBorder="1" applyAlignment="1">
      <alignment horizontal="left" wrapText="1"/>
    </xf>
    <xf numFmtId="10" fontId="20" fillId="0" borderId="1" xfId="0" applyNumberFormat="1" applyFont="1" applyBorder="1" applyAlignment="1">
      <alignment wrapText="1"/>
    </xf>
    <xf numFmtId="0" fontId="20" fillId="0" borderId="0" xfId="0" applyFont="1"/>
    <xf numFmtId="0" fontId="32" fillId="0" borderId="0" xfId="20" applyFont="1" applyAlignment="1" applyProtection="1"/>
    <xf numFmtId="0" fontId="21" fillId="0" borderId="0" xfId="0" applyFont="1" applyAlignment="1">
      <alignment horizontal="left" wrapText="1"/>
    </xf>
    <xf numFmtId="0" fontId="20" fillId="0" borderId="1" xfId="0" applyFont="1" applyBorder="1" applyAlignment="1">
      <alignment horizontal="center" wrapText="1"/>
    </xf>
    <xf numFmtId="0" fontId="31" fillId="0" borderId="1" xfId="0" applyFont="1" applyBorder="1" applyAlignment="1">
      <alignment horizontal="center" wrapText="1"/>
    </xf>
    <xf numFmtId="3" fontId="20" fillId="0" borderId="1" xfId="0" applyNumberFormat="1" applyFont="1" applyBorder="1" applyAlignment="1">
      <alignment horizontal="center" wrapText="1"/>
    </xf>
    <xf numFmtId="3"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left"/>
    </xf>
    <xf numFmtId="0" fontId="20" fillId="0" borderId="0" xfId="0" applyFont="1" applyAlignment="1">
      <alignment horizontal="center" wrapText="1"/>
    </xf>
    <xf numFmtId="0" fontId="20" fillId="0" borderId="0" xfId="0" applyFont="1" applyAlignment="1">
      <alignment horizontal="left" wrapText="1"/>
    </xf>
    <xf numFmtId="0" fontId="28" fillId="0" borderId="0" xfId="20" applyFont="1" applyAlignment="1" applyProtection="1">
      <alignment horizontal="left"/>
    </xf>
    <xf numFmtId="0" fontId="18" fillId="0" borderId="1" xfId="0" applyFont="1" applyBorder="1"/>
    <xf numFmtId="0" fontId="18" fillId="7" borderId="1" xfId="0" applyFont="1" applyFill="1" applyBorder="1"/>
    <xf numFmtId="0" fontId="18" fillId="0" borderId="9" xfId="0" applyFont="1" applyBorder="1" applyAlignment="1">
      <alignment vertical="center" wrapText="1"/>
    </xf>
    <xf numFmtId="164" fontId="12" fillId="0" borderId="0" xfId="8" applyNumberFormat="1" applyFont="1" applyAlignment="1">
      <alignment horizontal="right" vertical="top"/>
    </xf>
    <xf numFmtId="164" fontId="12" fillId="0" borderId="0" xfId="9" applyNumberFormat="1" applyFont="1" applyAlignment="1">
      <alignment horizontal="right" vertical="top"/>
    </xf>
    <xf numFmtId="164" fontId="12" fillId="0" borderId="0" xfId="10" applyNumberFormat="1" applyFont="1" applyAlignment="1">
      <alignment horizontal="right" vertical="top"/>
    </xf>
    <xf numFmtId="165" fontId="12" fillId="0" borderId="10" xfId="11" applyNumberFormat="1" applyFont="1" applyBorder="1" applyAlignment="1">
      <alignment horizontal="right" vertical="top"/>
    </xf>
    <xf numFmtId="164" fontId="12" fillId="0" borderId="0" xfId="12" applyNumberFormat="1" applyFont="1" applyAlignment="1">
      <alignment horizontal="right" vertical="top"/>
    </xf>
    <xf numFmtId="164" fontId="12" fillId="0" borderId="0" xfId="13" applyNumberFormat="1" applyFont="1" applyAlignment="1">
      <alignment horizontal="right" vertical="top"/>
    </xf>
    <xf numFmtId="164" fontId="12" fillId="0" borderId="0" xfId="14" applyNumberFormat="1" applyFont="1" applyAlignment="1">
      <alignment horizontal="right" vertical="top"/>
    </xf>
    <xf numFmtId="165" fontId="12" fillId="0" borderId="10" xfId="15" applyNumberFormat="1" applyFont="1" applyBorder="1" applyAlignment="1">
      <alignment horizontal="right" vertical="top"/>
    </xf>
    <xf numFmtId="0" fontId="21" fillId="0" borderId="0" xfId="0" applyFont="1"/>
    <xf numFmtId="0" fontId="21" fillId="0" borderId="0" xfId="0" applyFont="1" applyAlignment="1">
      <alignment horizontal="center"/>
    </xf>
    <xf numFmtId="0" fontId="33" fillId="0" borderId="0" xfId="0" applyFont="1" applyAlignment="1">
      <alignment horizontal="center" vertical="center" wrapText="1"/>
    </xf>
    <xf numFmtId="0" fontId="33" fillId="0" borderId="0" xfId="0" applyFont="1" applyAlignment="1">
      <alignment horizontal="center" vertical="center"/>
    </xf>
    <xf numFmtId="0" fontId="8" fillId="3" borderId="1" xfId="0" applyFont="1" applyFill="1" applyBorder="1" applyAlignment="1">
      <alignment horizontal="center" vertical="center" wrapText="1"/>
    </xf>
    <xf numFmtId="0" fontId="8" fillId="7" borderId="1" xfId="0" applyFont="1" applyFill="1" applyBorder="1" applyAlignment="1">
      <alignment horizontal="right" vertical="center" wrapText="1"/>
    </xf>
    <xf numFmtId="0" fontId="8" fillId="7" borderId="1" xfId="0" applyFont="1" applyFill="1" applyBorder="1" applyAlignment="1">
      <alignment horizontal="right" vertical="center"/>
    </xf>
    <xf numFmtId="0" fontId="21"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66" fontId="7" fillId="0" borderId="1" xfId="0" applyNumberFormat="1" applyFont="1" applyBorder="1" applyAlignment="1">
      <alignment horizontal="right" vertical="center" wrapText="1"/>
    </xf>
    <xf numFmtId="0" fontId="7" fillId="0" borderId="0" xfId="0" applyFont="1" applyAlignment="1">
      <alignment horizontal="left" vertical="center"/>
    </xf>
    <xf numFmtId="0" fontId="7" fillId="0" borderId="0" xfId="0" applyFont="1" applyAlignment="1">
      <alignment horizontal="center"/>
    </xf>
    <xf numFmtId="0" fontId="8" fillId="2" borderId="1" xfId="0" applyFont="1" applyFill="1" applyBorder="1" applyAlignment="1">
      <alignment horizontal="center" vertical="top" wrapText="1"/>
    </xf>
    <xf numFmtId="0" fontId="7" fillId="0" borderId="1" xfId="0" applyFont="1" applyBorder="1" applyAlignment="1">
      <alignment horizontal="center" vertical="top" wrapText="1"/>
    </xf>
    <xf numFmtId="3" fontId="7" fillId="0" borderId="1" xfId="0" applyNumberFormat="1" applyFont="1" applyBorder="1" applyAlignment="1">
      <alignment horizontal="center" vertical="top" wrapText="1"/>
    </xf>
    <xf numFmtId="0" fontId="7" fillId="0" borderId="0" xfId="0" applyFont="1" applyAlignment="1">
      <alignment horizontal="center" vertical="top"/>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wrapText="1"/>
    </xf>
    <xf numFmtId="0" fontId="8" fillId="0" borderId="1" xfId="0" applyFont="1" applyBorder="1" applyAlignment="1">
      <alignment horizontal="center"/>
    </xf>
    <xf numFmtId="0" fontId="21" fillId="0" borderId="1" xfId="0" applyFont="1" applyBorder="1" applyAlignment="1">
      <alignment horizontal="left" wrapText="1"/>
    </xf>
    <xf numFmtId="0" fontId="21" fillId="10" borderId="1" xfId="0" applyFont="1" applyFill="1" applyBorder="1" applyAlignment="1">
      <alignment horizontal="left" vertical="center" wrapText="1"/>
    </xf>
    <xf numFmtId="0" fontId="21" fillId="10" borderId="1" xfId="0" applyFont="1" applyFill="1" applyBorder="1" applyAlignment="1">
      <alignment horizontal="left" wrapText="1"/>
    </xf>
    <xf numFmtId="0" fontId="8" fillId="2" borderId="1" xfId="0" applyFont="1" applyFill="1" applyBorder="1" applyAlignment="1">
      <alignment horizontal="center"/>
    </xf>
    <xf numFmtId="0" fontId="8" fillId="2" borderId="1" xfId="0" applyFont="1" applyFill="1" applyBorder="1" applyAlignment="1">
      <alignment horizontal="center" wrapText="1"/>
    </xf>
    <xf numFmtId="0" fontId="1" fillId="10" borderId="1" xfId="0" applyFont="1" applyFill="1" applyBorder="1" applyAlignment="1">
      <alignment horizontal="left" vertical="center" wrapText="1"/>
    </xf>
    <xf numFmtId="0" fontId="25" fillId="7" borderId="1" xfId="0" applyFont="1" applyFill="1" applyBorder="1" applyAlignment="1">
      <alignment horizontal="justify" vertical="top" wrapText="1"/>
    </xf>
    <xf numFmtId="0" fontId="25" fillId="0" borderId="1" xfId="0" applyFont="1" applyBorder="1" applyAlignment="1">
      <alignment horizontal="center" vertical="top" wrapText="1"/>
    </xf>
    <xf numFmtId="0" fontId="26" fillId="0" borderId="4" xfId="0" applyFont="1" applyBorder="1" applyAlignment="1">
      <alignment horizontal="left"/>
    </xf>
    <xf numFmtId="0" fontId="8" fillId="0" borderId="1" xfId="0" applyFont="1" applyBorder="1" applyAlignment="1">
      <alignment horizontal="left" vertical="center" wrapText="1"/>
    </xf>
    <xf numFmtId="0" fontId="7" fillId="0" borderId="0" xfId="0" applyFont="1" applyAlignment="1">
      <alignment horizontal="center"/>
    </xf>
    <xf numFmtId="0" fontId="7" fillId="0" borderId="0" xfId="0" applyFont="1" applyAlignment="1">
      <alignment horizontal="center" vertical="top"/>
    </xf>
    <xf numFmtId="0" fontId="15" fillId="0" borderId="6" xfId="5" applyFont="1" applyBorder="1" applyAlignment="1">
      <alignment horizontal="left" vertical="center"/>
    </xf>
    <xf numFmtId="0" fontId="15" fillId="0" borderId="7" xfId="5" applyFont="1" applyBorder="1" applyAlignment="1">
      <alignment horizontal="left" vertical="center"/>
    </xf>
    <xf numFmtId="0" fontId="15" fillId="0" borderId="3" xfId="5" applyFont="1" applyBorder="1" applyAlignment="1">
      <alignment horizontal="left" vertical="center"/>
    </xf>
    <xf numFmtId="0" fontId="15" fillId="0" borderId="9" xfId="5" applyFont="1" applyBorder="1" applyAlignment="1">
      <alignment horizontal="left" vertical="center"/>
    </xf>
    <xf numFmtId="0" fontId="15" fillId="0" borderId="0" xfId="5" applyFont="1" applyAlignment="1">
      <alignment horizontal="left" vertical="center"/>
    </xf>
    <xf numFmtId="0" fontId="15" fillId="0" borderId="10" xfId="5" applyFont="1" applyBorder="1" applyAlignment="1">
      <alignment horizontal="left" vertical="center"/>
    </xf>
    <xf numFmtId="0" fontId="21" fillId="9" borderId="0" xfId="0" applyFont="1" applyFill="1" applyAlignment="1">
      <alignment horizontal="center"/>
    </xf>
    <xf numFmtId="0" fontId="18" fillId="9" borderId="0" xfId="0" applyFont="1" applyFill="1" applyAlignment="1">
      <alignment horizontal="center"/>
    </xf>
    <xf numFmtId="0" fontId="12" fillId="0" borderId="6" xfId="5" applyFont="1" applyBorder="1" applyAlignment="1">
      <alignment horizontal="center" vertical="center" wrapText="1"/>
    </xf>
    <xf numFmtId="0" fontId="12" fillId="0" borderId="7" xfId="5" applyFont="1" applyBorder="1" applyAlignment="1">
      <alignment horizontal="center" vertical="center" wrapText="1"/>
    </xf>
    <xf numFmtId="0" fontId="12" fillId="0" borderId="3" xfId="5" applyFont="1" applyBorder="1" applyAlignment="1">
      <alignment horizontal="center" vertical="center" wrapText="1"/>
    </xf>
    <xf numFmtId="0" fontId="11" fillId="0" borderId="6" xfId="5" applyFont="1" applyBorder="1" applyAlignment="1">
      <alignment wrapText="1"/>
    </xf>
    <xf numFmtId="0" fontId="11" fillId="0" borderId="9" xfId="5" applyFont="1" applyBorder="1" applyAlignment="1">
      <alignment wrapText="1"/>
    </xf>
    <xf numFmtId="0" fontId="13" fillId="0" borderId="8" xfId="5" applyFont="1" applyBorder="1" applyAlignment="1">
      <alignment horizontal="center" wrapText="1"/>
    </xf>
    <xf numFmtId="0" fontId="12" fillId="0" borderId="3" xfId="5" applyFont="1" applyBorder="1" applyAlignment="1">
      <alignment horizontal="center" wrapText="1"/>
    </xf>
    <xf numFmtId="0" fontId="12" fillId="0" borderId="10" xfId="5" applyFont="1" applyBorder="1" applyAlignment="1">
      <alignment horizontal="center" wrapText="1"/>
    </xf>
    <xf numFmtId="0" fontId="13" fillId="0" borderId="4" xfId="5" applyFont="1" applyBorder="1" applyAlignment="1">
      <alignment horizontal="center" wrapText="1"/>
    </xf>
    <xf numFmtId="0" fontId="13" fillId="0" borderId="7" xfId="5" applyFont="1" applyBorder="1" applyAlignment="1">
      <alignment horizontal="center" wrapText="1"/>
    </xf>
    <xf numFmtId="0" fontId="13" fillId="0" borderId="0" xfId="5" applyFont="1" applyAlignment="1">
      <alignment horizontal="center" wrapText="1"/>
    </xf>
    <xf numFmtId="0" fontId="12" fillId="0" borderId="7" xfId="5" applyFont="1" applyBorder="1" applyAlignment="1">
      <alignment horizontal="center" wrapText="1"/>
    </xf>
    <xf numFmtId="0" fontId="12" fillId="0" borderId="0" xfId="5" applyFont="1" applyAlignment="1">
      <alignment horizontal="center" wrapText="1"/>
    </xf>
    <xf numFmtId="0" fontId="21" fillId="10" borderId="1" xfId="0" applyFont="1" applyFill="1" applyBorder="1" applyAlignment="1">
      <alignment horizontal="center" vertical="center" wrapText="1"/>
    </xf>
    <xf numFmtId="0" fontId="18" fillId="9" borderId="15" xfId="0" applyFont="1" applyFill="1" applyBorder="1" applyAlignment="1">
      <alignment horizontal="left"/>
    </xf>
    <xf numFmtId="0" fontId="18" fillId="9" borderId="2" xfId="0" applyFont="1" applyFill="1" applyBorder="1" applyAlignment="1">
      <alignment horizontal="left"/>
    </xf>
    <xf numFmtId="0" fontId="18" fillId="7" borderId="1" xfId="0" applyFont="1" applyFill="1" applyBorder="1" applyAlignment="1">
      <alignment horizontal="center"/>
    </xf>
    <xf numFmtId="0" fontId="18" fillId="7" borderId="1" xfId="0" applyFont="1" applyFill="1" applyBorder="1" applyAlignment="1">
      <alignment horizontal="left" vertical="top"/>
    </xf>
    <xf numFmtId="0" fontId="31" fillId="0" borderId="15" xfId="0" applyFont="1" applyBorder="1" applyAlignment="1">
      <alignment horizontal="center" wrapText="1"/>
    </xf>
    <xf numFmtId="0" fontId="31" fillId="0" borderId="8" xfId="0" applyFont="1" applyBorder="1" applyAlignment="1">
      <alignment horizontal="center" wrapText="1"/>
    </xf>
    <xf numFmtId="0" fontId="31" fillId="0" borderId="2" xfId="0" applyFont="1" applyBorder="1" applyAlignment="1">
      <alignment horizontal="center" wrapText="1"/>
    </xf>
    <xf numFmtId="0" fontId="31" fillId="0" borderId="1" xfId="0" applyFont="1" applyBorder="1" applyAlignment="1">
      <alignment horizontal="center" wrapText="1"/>
    </xf>
    <xf numFmtId="0" fontId="36" fillId="0" borderId="1" xfId="0" applyFont="1" applyBorder="1" applyAlignment="1">
      <alignment horizontal="left"/>
    </xf>
    <xf numFmtId="0" fontId="26" fillId="0" borderId="1" xfId="0" applyFont="1" applyBorder="1"/>
    <xf numFmtId="0" fontId="26" fillId="0" borderId="1" xfId="0" applyFont="1" applyBorder="1" applyAlignment="1">
      <alignment horizontal="left" vertical="top"/>
    </xf>
    <xf numFmtId="0" fontId="37" fillId="0" borderId="1" xfId="0" applyFont="1" applyBorder="1" applyAlignment="1">
      <alignment horizontal="center"/>
    </xf>
    <xf numFmtId="0" fontId="26" fillId="0" borderId="15" xfId="0" applyFont="1" applyBorder="1" applyAlignment="1">
      <alignment horizontal="left" vertical="top"/>
    </xf>
    <xf numFmtId="0" fontId="38" fillId="0" borderId="15" xfId="0" applyFont="1" applyBorder="1" applyAlignment="1">
      <alignment horizontal="left" vertical="top"/>
    </xf>
    <xf numFmtId="0" fontId="38" fillId="0" borderId="6" xfId="0" applyFont="1" applyBorder="1" applyAlignment="1">
      <alignment horizontal="left" vertical="top"/>
    </xf>
    <xf numFmtId="0" fontId="30" fillId="0" borderId="1" xfId="0" applyFont="1" applyBorder="1" applyAlignment="1">
      <alignment horizontal="center"/>
    </xf>
    <xf numFmtId="0" fontId="26" fillId="14" borderId="1" xfId="0" applyFont="1" applyFill="1" applyBorder="1" applyAlignment="1">
      <alignment horizontal="center" wrapText="1"/>
    </xf>
    <xf numFmtId="0" fontId="37" fillId="0" borderId="1" xfId="0" applyFont="1" applyBorder="1"/>
    <xf numFmtId="0" fontId="26" fillId="14" borderId="1" xfId="0" applyFont="1" applyFill="1" applyBorder="1" applyAlignment="1">
      <alignment horizontal="center"/>
    </xf>
    <xf numFmtId="0" fontId="37" fillId="14" borderId="1" xfId="0" applyFont="1" applyFill="1" applyBorder="1" applyAlignment="1">
      <alignment horizontal="center"/>
    </xf>
    <xf numFmtId="3" fontId="37" fillId="0" borderId="1" xfId="0" applyNumberFormat="1" applyFont="1" applyBorder="1"/>
    <xf numFmtId="0" fontId="26" fillId="14" borderId="1" xfId="0" applyFont="1" applyFill="1" applyBorder="1"/>
    <xf numFmtId="0" fontId="37" fillId="0" borderId="7" xfId="0" applyFont="1" applyFill="1" applyBorder="1"/>
    <xf numFmtId="0" fontId="9" fillId="0" borderId="0" xfId="0" applyFont="1"/>
    <xf numFmtId="0" fontId="26" fillId="0" borderId="12" xfId="0" applyFont="1" applyBorder="1" applyAlignment="1">
      <alignment horizontal="center" vertical="center" wrapText="1"/>
    </xf>
    <xf numFmtId="0" fontId="37" fillId="0" borderId="1" xfId="0" applyFont="1" applyBorder="1" applyAlignment="1">
      <alignment horizontal="center" vertical="center"/>
    </xf>
    <xf numFmtId="0" fontId="35" fillId="0" borderId="1" xfId="0" applyFont="1" applyBorder="1" applyAlignment="1">
      <alignment horizontal="left"/>
    </xf>
    <xf numFmtId="0" fontId="26" fillId="11" borderId="14" xfId="0" applyFont="1" applyFill="1" applyBorder="1" applyAlignment="1">
      <alignment horizontal="center" vertical="center" wrapText="1"/>
    </xf>
    <xf numFmtId="0" fontId="26" fillId="0" borderId="1" xfId="0" applyFont="1" applyBorder="1" applyAlignment="1">
      <alignment horizontal="left"/>
    </xf>
    <xf numFmtId="0" fontId="26" fillId="0" borderId="14" xfId="0" applyFont="1" applyBorder="1" applyAlignment="1">
      <alignment horizontal="center" vertical="center" wrapText="1"/>
    </xf>
    <xf numFmtId="0" fontId="26" fillId="11" borderId="13" xfId="0" applyFont="1" applyFill="1" applyBorder="1" applyAlignment="1">
      <alignment horizontal="center" vertical="center" wrapText="1"/>
    </xf>
    <xf numFmtId="0" fontId="26" fillId="11" borderId="12" xfId="0" applyFont="1" applyFill="1" applyBorder="1" applyAlignment="1">
      <alignment horizontal="center" vertical="center" wrapText="1"/>
    </xf>
    <xf numFmtId="0" fontId="37" fillId="11" borderId="14" xfId="0" applyFont="1" applyFill="1" applyBorder="1" applyAlignment="1">
      <alignment wrapText="1"/>
    </xf>
    <xf numFmtId="0" fontId="26" fillId="0" borderId="0" xfId="0" applyFont="1" applyAlignment="1">
      <alignment horizontal="left"/>
    </xf>
    <xf numFmtId="0" fontId="40" fillId="14" borderId="1" xfId="0" applyFont="1" applyFill="1" applyBorder="1"/>
    <xf numFmtId="0" fontId="30" fillId="14" borderId="1" xfId="0" applyFont="1" applyFill="1" applyBorder="1"/>
    <xf numFmtId="0" fontId="40" fillId="14" borderId="1" xfId="0" applyFont="1" applyFill="1" applyBorder="1" applyAlignment="1">
      <alignment horizontal="center"/>
    </xf>
    <xf numFmtId="0" fontId="40" fillId="14" borderId="2" xfId="0" applyFont="1" applyFill="1" applyBorder="1" applyAlignment="1">
      <alignment horizontal="center"/>
    </xf>
    <xf numFmtId="0" fontId="26" fillId="14" borderId="8" xfId="0" applyFont="1" applyFill="1" applyBorder="1" applyAlignment="1">
      <alignment horizontal="center"/>
    </xf>
    <xf numFmtId="0" fontId="34" fillId="14" borderId="6" xfId="0" applyFont="1" applyFill="1" applyBorder="1" applyAlignment="1">
      <alignment horizontal="center"/>
    </xf>
    <xf numFmtId="0" fontId="34" fillId="14" borderId="7" xfId="0" applyFont="1" applyFill="1" applyBorder="1" applyAlignment="1">
      <alignment horizontal="center"/>
    </xf>
    <xf numFmtId="0" fontId="34" fillId="14" borderId="3" xfId="0" applyFont="1" applyFill="1" applyBorder="1" applyAlignment="1">
      <alignment horizontal="center"/>
    </xf>
    <xf numFmtId="0" fontId="26" fillId="14" borderId="15" xfId="0" applyFont="1" applyFill="1" applyBorder="1" applyAlignment="1">
      <alignment horizontal="center"/>
    </xf>
    <xf numFmtId="0" fontId="26" fillId="14" borderId="2" xfId="0" applyFont="1" applyFill="1" applyBorder="1" applyAlignment="1">
      <alignment horizontal="center"/>
    </xf>
    <xf numFmtId="0" fontId="37" fillId="0" borderId="12" xfId="0" applyFont="1" applyBorder="1" applyAlignment="1">
      <alignment horizontal="center" vertical="center"/>
    </xf>
    <xf numFmtId="0" fontId="37" fillId="0" borderId="14" xfId="0" applyFont="1" applyBorder="1" applyAlignment="1">
      <alignment horizontal="center" vertical="center"/>
    </xf>
    <xf numFmtId="0" fontId="37" fillId="0" borderId="13" xfId="0" applyFont="1" applyBorder="1" applyAlignment="1">
      <alignment horizontal="center" vertical="center"/>
    </xf>
    <xf numFmtId="0" fontId="37" fillId="14" borderId="1" xfId="0" applyFont="1" applyFill="1" applyBorder="1" applyAlignment="1">
      <alignment wrapText="1"/>
    </xf>
    <xf numFmtId="0" fontId="26" fillId="14" borderId="1" xfId="0" applyFont="1" applyFill="1" applyBorder="1" applyAlignment="1">
      <alignment horizontal="left" vertical="top"/>
    </xf>
    <xf numFmtId="0" fontId="26" fillId="14" borderId="1" xfId="0" applyFont="1" applyFill="1" applyBorder="1" applyAlignment="1">
      <alignment horizontal="center" vertical="center"/>
    </xf>
    <xf numFmtId="3" fontId="26" fillId="14" borderId="1" xfId="0" applyNumberFormat="1" applyFont="1" applyFill="1" applyBorder="1"/>
    <xf numFmtId="0" fontId="40" fillId="14" borderId="15" xfId="0" applyFont="1" applyFill="1" applyBorder="1" applyAlignment="1">
      <alignment horizontal="center" wrapText="1"/>
    </xf>
    <xf numFmtId="0" fontId="40" fillId="14" borderId="8" xfId="0" applyFont="1" applyFill="1" applyBorder="1" applyAlignment="1">
      <alignment horizontal="center" wrapText="1"/>
    </xf>
    <xf numFmtId="0" fontId="40" fillId="14" borderId="2" xfId="0" applyFont="1" applyFill="1" applyBorder="1" applyAlignment="1">
      <alignment horizontal="center" wrapText="1"/>
    </xf>
    <xf numFmtId="0" fontId="26" fillId="0" borderId="1" xfId="0" applyFont="1" applyBorder="1" applyAlignment="1">
      <alignment horizontal="center" wrapText="1"/>
    </xf>
    <xf numFmtId="0" fontId="39" fillId="0" borderId="1" xfId="0" applyFont="1" applyBorder="1" applyAlignment="1">
      <alignment horizontal="center" wrapText="1"/>
    </xf>
    <xf numFmtId="0" fontId="26" fillId="0" borderId="1" xfId="0" applyFont="1" applyBorder="1" applyAlignment="1">
      <alignment horizontal="left" wrapText="1"/>
    </xf>
    <xf numFmtId="0" fontId="39" fillId="0" borderId="1" xfId="0" applyFont="1" applyBorder="1" applyAlignment="1">
      <alignment horizontal="left" wrapText="1"/>
    </xf>
    <xf numFmtId="0" fontId="40" fillId="0" borderId="1" xfId="0" applyFont="1" applyBorder="1" applyAlignment="1">
      <alignment horizontal="left"/>
    </xf>
    <xf numFmtId="0" fontId="40" fillId="0" borderId="1" xfId="0" applyFont="1" applyBorder="1" applyAlignment="1">
      <alignment horizontal="center"/>
    </xf>
    <xf numFmtId="0" fontId="40" fillId="0" borderId="12" xfId="0" applyFont="1" applyBorder="1" applyAlignment="1">
      <alignment horizontal="left"/>
    </xf>
    <xf numFmtId="0" fontId="40" fillId="0" borderId="12" xfId="0" applyFont="1" applyBorder="1" applyAlignment="1">
      <alignment horizontal="center"/>
    </xf>
    <xf numFmtId="0" fontId="41" fillId="4" borderId="11" xfId="0" applyFont="1" applyFill="1" applyBorder="1" applyAlignment="1">
      <alignment horizontal="center" wrapText="1"/>
    </xf>
    <xf numFmtId="0" fontId="41" fillId="4" borderId="4" xfId="0" applyFont="1" applyFill="1" applyBorder="1" applyAlignment="1">
      <alignment horizontal="center" wrapText="1"/>
    </xf>
    <xf numFmtId="0" fontId="33" fillId="5" borderId="1" xfId="0" applyFont="1" applyFill="1" applyBorder="1" applyAlignment="1">
      <alignment horizontal="center"/>
    </xf>
    <xf numFmtId="0" fontId="42" fillId="5" borderId="3" xfId="0" applyFont="1" applyFill="1" applyBorder="1" applyAlignment="1">
      <alignment vertical="top" wrapText="1"/>
    </xf>
    <xf numFmtId="0" fontId="42" fillId="5" borderId="12" xfId="0" applyFont="1" applyFill="1" applyBorder="1" applyAlignment="1">
      <alignment wrapText="1"/>
    </xf>
    <xf numFmtId="0" fontId="42" fillId="12" borderId="12" xfId="0" applyFont="1" applyFill="1" applyBorder="1" applyAlignment="1">
      <alignment horizontal="center" wrapText="1"/>
    </xf>
    <xf numFmtId="0" fontId="42" fillId="12" borderId="12" xfId="0" applyFont="1" applyFill="1" applyBorder="1" applyAlignment="1">
      <alignment wrapText="1"/>
    </xf>
    <xf numFmtId="0" fontId="42" fillId="0" borderId="12" xfId="0" applyFont="1" applyBorder="1"/>
    <xf numFmtId="0" fontId="43" fillId="5" borderId="6" xfId="0" applyFont="1" applyFill="1" applyBorder="1" applyAlignment="1">
      <alignment horizontal="center" wrapText="1"/>
    </xf>
    <xf numFmtId="0" fontId="43" fillId="5" borderId="3" xfId="0" applyFont="1" applyFill="1" applyBorder="1" applyAlignment="1">
      <alignment horizontal="center" wrapText="1"/>
    </xf>
    <xf numFmtId="0" fontId="43" fillId="5" borderId="6" xfId="0" applyFont="1" applyFill="1" applyBorder="1" applyAlignment="1">
      <alignment horizontal="center"/>
    </xf>
    <xf numFmtId="0" fontId="43" fillId="5" borderId="7" xfId="0" applyFont="1" applyFill="1" applyBorder="1" applyAlignment="1">
      <alignment horizontal="center"/>
    </xf>
    <xf numFmtId="0" fontId="43" fillId="5" borderId="3" xfId="0" applyFont="1" applyFill="1" applyBorder="1" applyAlignment="1">
      <alignment horizontal="center"/>
    </xf>
    <xf numFmtId="0" fontId="43" fillId="5" borderId="12" xfId="0" applyFont="1" applyFill="1" applyBorder="1"/>
    <xf numFmtId="0" fontId="43" fillId="5" borderId="12" xfId="0" applyFont="1" applyFill="1" applyBorder="1" applyAlignment="1">
      <alignment horizontal="center" vertical="center" wrapText="1"/>
    </xf>
    <xf numFmtId="0" fontId="7" fillId="5" borderId="1" xfId="0" applyFont="1" applyFill="1" applyBorder="1" applyAlignment="1">
      <alignment horizontal="center" wrapText="1"/>
    </xf>
    <xf numFmtId="0" fontId="18" fillId="5" borderId="12" xfId="0" applyFont="1" applyFill="1" applyBorder="1" applyAlignment="1">
      <alignment horizontal="center" wrapText="1"/>
    </xf>
    <xf numFmtId="0" fontId="43" fillId="5" borderId="12" xfId="0" applyFont="1" applyFill="1" applyBorder="1" applyAlignment="1">
      <alignment horizontal="center"/>
    </xf>
    <xf numFmtId="0" fontId="18" fillId="5" borderId="12" xfId="0" applyFont="1" applyFill="1" applyBorder="1" applyAlignment="1">
      <alignment horizontal="center"/>
    </xf>
    <xf numFmtId="0" fontId="44" fillId="6" borderId="5" xfId="0" applyFont="1" applyFill="1" applyBorder="1" applyAlignment="1">
      <alignment vertical="top" wrapText="1"/>
    </xf>
    <xf numFmtId="0" fontId="44" fillId="6" borderId="13" xfId="0" applyFont="1" applyFill="1" applyBorder="1" applyAlignment="1">
      <alignment wrapText="1"/>
    </xf>
    <xf numFmtId="0" fontId="42" fillId="12" borderId="13" xfId="0" applyFont="1" applyFill="1" applyBorder="1" applyAlignment="1">
      <alignment horizontal="center" wrapText="1"/>
    </xf>
    <xf numFmtId="0" fontId="44" fillId="12" borderId="14" xfId="0" applyFont="1" applyFill="1" applyBorder="1" applyAlignment="1">
      <alignment wrapText="1"/>
    </xf>
    <xf numFmtId="0" fontId="44" fillId="6" borderId="13" xfId="0" applyFont="1" applyFill="1" applyBorder="1"/>
    <xf numFmtId="0" fontId="18" fillId="6" borderId="1" xfId="0" applyFont="1" applyFill="1" applyBorder="1" applyAlignment="1">
      <alignment wrapText="1"/>
    </xf>
    <xf numFmtId="0" fontId="18" fillId="11" borderId="1" xfId="0" applyFont="1" applyFill="1" applyBorder="1" applyAlignment="1">
      <alignment wrapText="1"/>
    </xf>
    <xf numFmtId="0" fontId="18" fillId="6" borderId="1" xfId="0" applyFont="1" applyFill="1" applyBorder="1"/>
    <xf numFmtId="0" fontId="18" fillId="6" borderId="1" xfId="0" applyFont="1" applyFill="1" applyBorder="1" applyAlignment="1">
      <alignment vertical="top" wrapText="1"/>
    </xf>
    <xf numFmtId="0" fontId="18" fillId="6" borderId="13" xfId="0" applyFont="1" applyFill="1" applyBorder="1"/>
    <xf numFmtId="0" fontId="43" fillId="5" borderId="13" xfId="0" applyFont="1" applyFill="1" applyBorder="1" applyAlignment="1">
      <alignment horizontal="center" vertical="center" wrapText="1"/>
    </xf>
    <xf numFmtId="0" fontId="18" fillId="5" borderId="13" xfId="0" applyFont="1" applyFill="1" applyBorder="1" applyAlignment="1">
      <alignment horizontal="center" wrapText="1"/>
    </xf>
    <xf numFmtId="0" fontId="43" fillId="5" borderId="13" xfId="0" applyFont="1" applyFill="1" applyBorder="1" applyAlignment="1">
      <alignment horizontal="center"/>
    </xf>
    <xf numFmtId="0" fontId="18" fillId="5" borderId="13" xfId="0" applyFont="1" applyFill="1" applyBorder="1" applyAlignment="1">
      <alignment horizontal="center"/>
    </xf>
    <xf numFmtId="0" fontId="7" fillId="0" borderId="1" xfId="0" applyFont="1" applyBorder="1" applyAlignment="1">
      <alignment vertical="top" wrapText="1"/>
    </xf>
    <xf numFmtId="0" fontId="7" fillId="0" borderId="1" xfId="0" applyFont="1" applyBorder="1" applyAlignment="1">
      <alignment horizontal="left" vertical="center" wrapText="1" indent="1"/>
    </xf>
    <xf numFmtId="0" fontId="7" fillId="0" borderId="1" xfId="0" applyFont="1" applyBorder="1" applyAlignment="1">
      <alignment vertical="center" wrapText="1"/>
    </xf>
    <xf numFmtId="0" fontId="7" fillId="0" borderId="1" xfId="0" applyFont="1" applyBorder="1" applyAlignment="1">
      <alignment horizontal="left" wrapText="1"/>
    </xf>
    <xf numFmtId="0" fontId="21" fillId="11" borderId="1" xfId="0" applyFont="1" applyFill="1" applyBorder="1"/>
    <xf numFmtId="0" fontId="7" fillId="0" borderId="2" xfId="0" applyFont="1" applyBorder="1"/>
    <xf numFmtId="0" fontId="7" fillId="0" borderId="1" xfId="0" applyFont="1" applyBorder="1"/>
    <xf numFmtId="0" fontId="45" fillId="8" borderId="1" xfId="0" applyFont="1" applyFill="1" applyBorder="1" applyAlignment="1">
      <alignment horizontal="center"/>
    </xf>
    <xf numFmtId="0" fontId="7" fillId="11" borderId="1" xfId="0" applyFont="1" applyFill="1" applyBorder="1" applyAlignment="1">
      <alignment horizontal="left"/>
    </xf>
    <xf numFmtId="0" fontId="7" fillId="0" borderId="2" xfId="0" applyFont="1" applyBorder="1" applyAlignment="1">
      <alignment vertical="center" wrapText="1"/>
    </xf>
    <xf numFmtId="0" fontId="28" fillId="0" borderId="1" xfId="20" applyFont="1" applyBorder="1" applyAlignment="1" applyProtection="1">
      <alignment vertical="center" wrapText="1"/>
    </xf>
    <xf numFmtId="0" fontId="28" fillId="0" borderId="0" xfId="20" applyFont="1" applyFill="1" applyBorder="1" applyAlignment="1" applyProtection="1">
      <alignment horizontal="left" wrapText="1"/>
    </xf>
    <xf numFmtId="0" fontId="7" fillId="0" borderId="13" xfId="0" applyFont="1" applyBorder="1" applyAlignment="1">
      <alignment wrapText="1"/>
    </xf>
    <xf numFmtId="0" fontId="7" fillId="0" borderId="13" xfId="0" applyFont="1" applyBorder="1"/>
    <xf numFmtId="0" fontId="7" fillId="0" borderId="2" xfId="0" applyFont="1" applyBorder="1" applyAlignment="1">
      <alignment wrapText="1"/>
    </xf>
    <xf numFmtId="0" fontId="7" fillId="0" borderId="1" xfId="0" applyFont="1" applyBorder="1" applyAlignment="1">
      <alignment vertical="top" wrapText="1"/>
    </xf>
    <xf numFmtId="0" fontId="7" fillId="13" borderId="1" xfId="0" applyFont="1" applyFill="1" applyBorder="1" applyAlignment="1">
      <alignment wrapText="1"/>
    </xf>
    <xf numFmtId="0" fontId="28" fillId="0" borderId="1" xfId="20" applyFont="1" applyBorder="1" applyAlignment="1" applyProtection="1">
      <alignment wrapText="1"/>
    </xf>
    <xf numFmtId="0" fontId="7" fillId="0" borderId="12" xfId="0" applyFont="1" applyBorder="1" applyAlignment="1">
      <alignment horizontal="left" wrapText="1"/>
    </xf>
    <xf numFmtId="0" fontId="21" fillId="11" borderId="12" xfId="0" applyFont="1" applyFill="1" applyBorder="1"/>
    <xf numFmtId="0" fontId="7" fillId="0" borderId="3" xfId="0" applyFont="1" applyBorder="1"/>
    <xf numFmtId="0" fontId="7" fillId="0" borderId="12" xfId="0" applyFont="1" applyBorder="1"/>
    <xf numFmtId="0" fontId="7" fillId="0" borderId="1" xfId="0" applyFont="1" applyBorder="1" applyAlignment="1">
      <alignment horizontal="left" vertical="center" wrapText="1"/>
    </xf>
    <xf numFmtId="0" fontId="18" fillId="11" borderId="0" xfId="0" applyFont="1" applyFill="1"/>
    <xf numFmtId="0" fontId="21" fillId="11" borderId="1" xfId="0" applyFont="1" applyFill="1" applyBorder="1" applyAlignment="1">
      <alignment horizontal="left"/>
    </xf>
    <xf numFmtId="0" fontId="7" fillId="0" borderId="2" xfId="0" applyFont="1" applyBorder="1" applyAlignment="1">
      <alignment horizontal="left" vertical="top" wrapText="1"/>
    </xf>
  </cellXfs>
  <cellStyles count="22">
    <cellStyle name="Comma" xfId="21" builtinId="3"/>
    <cellStyle name="Followed Hyperlink" xfId="3" builtinId="9" hidden="1"/>
    <cellStyle name="Followed Hyperlink" xfId="4" builtinId="9" hidden="1"/>
    <cellStyle name="Followed Hyperlink" xfId="2" builtinId="9" hidden="1"/>
    <cellStyle name="Followed Hyperlink" xfId="1" builtinId="9" hidden="1"/>
    <cellStyle name="Hyperlink" xfId="20" builtinId="8"/>
    <cellStyle name="Normal" xfId="0" builtinId="0"/>
    <cellStyle name="Normal 2" xfId="5" xr:uid="{00000000-0005-0000-0000-000006000000}"/>
    <cellStyle name="Normal 3" xfId="6" xr:uid="{00000000-0005-0000-0000-000007000000}"/>
    <cellStyle name="Normal 4" xfId="7" xr:uid="{00000000-0005-0000-0000-000008000000}"/>
    <cellStyle name="style1558984293356" xfId="8" xr:uid="{00000000-0005-0000-0000-000009000000}"/>
    <cellStyle name="style1558984293403" xfId="9" xr:uid="{00000000-0005-0000-0000-00000A000000}"/>
    <cellStyle name="style1558984293457" xfId="10" xr:uid="{00000000-0005-0000-0000-00000B000000}"/>
    <cellStyle name="style1558984293519" xfId="11" xr:uid="{00000000-0005-0000-0000-00000C000000}"/>
    <cellStyle name="style1558984293557" xfId="12" xr:uid="{00000000-0005-0000-0000-00000D000000}"/>
    <cellStyle name="style1558984293619" xfId="13" xr:uid="{00000000-0005-0000-0000-00000E000000}"/>
    <cellStyle name="style1558984293673" xfId="14" xr:uid="{00000000-0005-0000-0000-00000F000000}"/>
    <cellStyle name="style1558984293720" xfId="15" xr:uid="{00000000-0005-0000-0000-000010000000}"/>
    <cellStyle name="style1558984293889" xfId="16" xr:uid="{00000000-0005-0000-0000-000011000000}"/>
    <cellStyle name="style1558984293936" xfId="17" xr:uid="{00000000-0005-0000-0000-000012000000}"/>
    <cellStyle name="style1558984293989" xfId="18" xr:uid="{00000000-0005-0000-0000-000013000000}"/>
    <cellStyle name="style1558984294042" xfId="19" xr:uid="{00000000-0005-0000-0000-000014000000}"/>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it\Dropbox%20(Personal)\UN%20SDG%20assignments%202022\14.%20SDG%209,%2010,%2011%20en%2012\SDG\SDG%20aug22\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1"/>
      <sheetName val="GOAL 2"/>
      <sheetName val="GOAL3"/>
      <sheetName val="GOAL4"/>
      <sheetName val="GOAL5"/>
      <sheetName val="GOAL6"/>
      <sheetName val="GOAL7"/>
      <sheetName val="GOAL8"/>
      <sheetName val="GOAL9"/>
      <sheetName val="GOAL10"/>
      <sheetName val="GOAL11"/>
      <sheetName val="GOAL12"/>
      <sheetName val="GOAL13"/>
      <sheetName val="GOAL14"/>
      <sheetName val="GOAL17"/>
      <sheetName val="GOAL15"/>
      <sheetName val="GOAL16"/>
    </sheetNames>
    <sheetDataSet>
      <sheetData sheetId="0"/>
      <sheetData sheetId="1"/>
      <sheetData sheetId="2"/>
      <sheetData sheetId="3"/>
      <sheetData sheetId="4"/>
      <sheetData sheetId="5"/>
      <sheetData sheetId="6"/>
      <sheetData sheetId="7"/>
      <sheetData sheetId="8"/>
      <sheetData sheetId="9">
        <row r="3">
          <cell r="C3" t="str">
            <v>Indicators</v>
          </cell>
          <cell r="D3" t="str">
            <v>UNSD Indicator Codes†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dmo.org/index.php/leenovereenkomsten" TargetMode="External"/><Relationship Id="rId2" Type="http://schemas.openxmlformats.org/officeDocument/2006/relationships/hyperlink" Target="https://statistics-suriname.org/wp-content/uploads/2024/09/NRsheet-2024-baseyear-2015-comb.pdf" TargetMode="External"/><Relationship Id="rId1" Type="http://schemas.openxmlformats.org/officeDocument/2006/relationships/hyperlink" Target="https://statistics-suriname.org/wp-content/uploads/2021/05/SURINAME-NATIONAL-ACCOUNTS-2015-2019-SOURCES-AND-METHODS-MAY-2021-VERSION.pdf"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sdmo.org/index.php/leenovereenkomste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statistics-suriname.org/wp-content/uploads/2023/07/Verkeers-en-Vervoersstatistieken-2018-2021-Juni-2023.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tatistics-suriname.org/wp-content/uploads/2023/07/Verkeers-en-Vervoersstatistieken-2018-2021-Juni-2023.pdf" TargetMode="External"/><Relationship Id="rId2" Type="http://schemas.openxmlformats.org/officeDocument/2006/relationships/hyperlink" Target="https://statistics-suriname.org/wp-content/uploads/2025/01/Statistisch-Jaarboek-Statistical-Yearbook-2020-2021-2022-dec-2023-corr-jan-2025.pdf" TargetMode="External"/><Relationship Id="rId1" Type="http://schemas.openxmlformats.org/officeDocument/2006/relationships/hyperlink" Target="https://statistics-suriname.org/wp-content/uploads/2023/07/Verkeers-en-Vervoersstatistieken-2018-2021-Juni-2023.pdf" TargetMode="External"/><Relationship Id="rId4" Type="http://schemas.openxmlformats.org/officeDocument/2006/relationships/hyperlink" Target="https://statistics-suriname.org/wp-content/uploads/2025/01/Statistisch-Jaarboek-Statistical-Yearbook-2020-2021-2022-dec-2023-corr-jan-2025.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statistics-suriname.org/wp-content/uploads/2024/09/NRsheet-2024-baseyear-2015-comb.pdf" TargetMode="External"/><Relationship Id="rId1" Type="http://schemas.openxmlformats.org/officeDocument/2006/relationships/hyperlink" Target="https://statistics-suriname.org/wp-content/uploads/2024/09/NRsheet-2024-baseyear-2015-com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C17"/>
  <sheetViews>
    <sheetView tabSelected="1" topLeftCell="F1" zoomScale="70" zoomScaleNormal="70" workbookViewId="0">
      <selection activeCell="G6" sqref="G6:AC6"/>
    </sheetView>
  </sheetViews>
  <sheetFormatPr defaultRowHeight="15.75" x14ac:dyDescent="0.25"/>
  <cols>
    <col min="1" max="1" width="9" style="35"/>
    <col min="2" max="2" width="29.25" style="35" customWidth="1"/>
    <col min="3" max="3" width="27.5" style="35" customWidth="1"/>
    <col min="4" max="4" width="9" style="35" customWidth="1"/>
    <col min="5" max="5" width="24.625" style="35" customWidth="1"/>
    <col min="6" max="6" width="7.5" style="35" customWidth="1"/>
    <col min="7" max="7" width="9" style="35"/>
    <col min="8" max="8" width="9" style="289" customWidth="1"/>
    <col min="9" max="18" width="9" style="35" customWidth="1"/>
    <col min="19" max="19" width="9" style="35"/>
    <col min="20" max="22" width="9" style="35" customWidth="1"/>
    <col min="23" max="27" width="9" style="35"/>
    <col min="28" max="28" width="8.25" style="35" customWidth="1"/>
    <col min="29" max="16384" width="9" style="35"/>
  </cols>
  <sheetData>
    <row r="3" spans="2:29" ht="21" x14ac:dyDescent="0.35">
      <c r="B3" s="233" t="s">
        <v>20</v>
      </c>
      <c r="C3" s="234"/>
      <c r="D3" s="234"/>
      <c r="E3" s="234"/>
      <c r="F3" s="234"/>
      <c r="G3" s="234"/>
      <c r="H3" s="234"/>
      <c r="I3" s="234"/>
      <c r="J3" s="234"/>
      <c r="K3" s="234"/>
      <c r="L3" s="234"/>
      <c r="W3" s="235" t="s">
        <v>108</v>
      </c>
      <c r="X3" s="235"/>
      <c r="Y3" s="235"/>
      <c r="Z3" s="235" t="s">
        <v>109</v>
      </c>
      <c r="AA3" s="235"/>
    </row>
    <row r="4" spans="2:29" ht="31.5" customHeight="1" x14ac:dyDescent="0.25">
      <c r="B4" s="236" t="s">
        <v>110</v>
      </c>
      <c r="C4" s="237" t="str">
        <f>'[1]A.RES.71.313 Annex'!C3</f>
        <v>Indicators</v>
      </c>
      <c r="D4" s="238" t="str">
        <f>'[1]A.RES.71.313 Annex'!D3</f>
        <v>UNSD Indicator Codes†</v>
      </c>
      <c r="E4" s="239" t="s">
        <v>111</v>
      </c>
      <c r="F4" s="240" t="s">
        <v>112</v>
      </c>
      <c r="G4" s="241" t="s">
        <v>113</v>
      </c>
      <c r="H4" s="242"/>
      <c r="I4" s="243" t="s">
        <v>0</v>
      </c>
      <c r="J4" s="244"/>
      <c r="K4" s="244"/>
      <c r="L4" s="245"/>
      <c r="M4" s="243" t="s">
        <v>114</v>
      </c>
      <c r="N4" s="244"/>
      <c r="O4" s="245"/>
      <c r="P4" s="246"/>
      <c r="Q4" s="246" t="s">
        <v>115</v>
      </c>
      <c r="R4" s="247" t="s">
        <v>116</v>
      </c>
      <c r="S4" s="248" t="s">
        <v>117</v>
      </c>
      <c r="T4" s="249" t="s">
        <v>118</v>
      </c>
      <c r="U4" s="135" t="s">
        <v>119</v>
      </c>
      <c r="V4" s="250" t="s">
        <v>120</v>
      </c>
      <c r="W4" s="249" t="s">
        <v>123</v>
      </c>
      <c r="X4" s="249" t="s">
        <v>124</v>
      </c>
      <c r="Y4" s="135" t="s">
        <v>217</v>
      </c>
      <c r="Z4" s="135" t="s">
        <v>125</v>
      </c>
      <c r="AA4" s="134" t="s">
        <v>126</v>
      </c>
      <c r="AB4" s="135" t="s">
        <v>122</v>
      </c>
      <c r="AC4" s="251" t="s">
        <v>121</v>
      </c>
    </row>
    <row r="5" spans="2:29" ht="36.75" customHeight="1" x14ac:dyDescent="0.25">
      <c r="B5" s="252"/>
      <c r="C5" s="253"/>
      <c r="D5" s="254"/>
      <c r="E5" s="255"/>
      <c r="F5" s="256"/>
      <c r="G5" s="257" t="s">
        <v>127</v>
      </c>
      <c r="H5" s="258" t="s">
        <v>128</v>
      </c>
      <c r="I5" s="259" t="s">
        <v>129</v>
      </c>
      <c r="J5" s="260" t="s">
        <v>130</v>
      </c>
      <c r="K5" s="257" t="s">
        <v>131</v>
      </c>
      <c r="L5" s="259" t="s">
        <v>132</v>
      </c>
      <c r="M5" s="259" t="s">
        <v>133</v>
      </c>
      <c r="N5" s="259" t="s">
        <v>134</v>
      </c>
      <c r="O5" s="259" t="s">
        <v>135</v>
      </c>
      <c r="P5" s="261" t="s">
        <v>136</v>
      </c>
      <c r="Q5" s="261" t="s">
        <v>64</v>
      </c>
      <c r="R5" s="262"/>
      <c r="S5" s="248"/>
      <c r="T5" s="263"/>
      <c r="U5" s="135"/>
      <c r="V5" s="264"/>
      <c r="W5" s="263"/>
      <c r="X5" s="263"/>
      <c r="Y5" s="135"/>
      <c r="Z5" s="135"/>
      <c r="AA5" s="134"/>
      <c r="AB5" s="135"/>
      <c r="AC5" s="265"/>
    </row>
    <row r="6" spans="2:29" ht="80.25" customHeight="1" x14ac:dyDescent="0.3">
      <c r="B6" s="266" t="s">
        <v>1</v>
      </c>
      <c r="C6" s="267" t="s">
        <v>2</v>
      </c>
      <c r="D6" s="268" t="s">
        <v>137</v>
      </c>
      <c r="E6" s="1" t="s">
        <v>21</v>
      </c>
      <c r="F6" s="26" t="s">
        <v>138</v>
      </c>
      <c r="G6" s="269"/>
      <c r="H6" s="290">
        <v>1</v>
      </c>
      <c r="I6" s="291" t="s">
        <v>326</v>
      </c>
      <c r="J6" s="272"/>
      <c r="K6" s="272"/>
      <c r="L6" s="272"/>
      <c r="M6" s="272"/>
      <c r="N6" s="17" t="s">
        <v>327</v>
      </c>
      <c r="O6" s="272"/>
      <c r="P6" s="272"/>
      <c r="Q6" s="272">
        <v>2024</v>
      </c>
      <c r="R6" s="272"/>
      <c r="S6" s="272">
        <v>1</v>
      </c>
      <c r="T6" s="272"/>
      <c r="U6" s="3" t="s">
        <v>328</v>
      </c>
      <c r="V6" s="17" t="s">
        <v>142</v>
      </c>
      <c r="W6" s="272">
        <v>1</v>
      </c>
      <c r="X6" s="272">
        <v>1</v>
      </c>
      <c r="Y6" s="272">
        <v>1</v>
      </c>
      <c r="Z6" s="272">
        <v>0</v>
      </c>
      <c r="AA6" s="106">
        <v>0</v>
      </c>
      <c r="AB6" s="273">
        <f t="shared" ref="AB6:AB17" si="0">(W6+X6+Y6+Z6+AA6+G6+S6)</f>
        <v>4</v>
      </c>
      <c r="AC6" s="3"/>
    </row>
    <row r="7" spans="2:29" ht="80.25" customHeight="1" x14ac:dyDescent="0.3">
      <c r="B7" s="266"/>
      <c r="C7" s="267" t="s">
        <v>3</v>
      </c>
      <c r="D7" s="268" t="s">
        <v>143</v>
      </c>
      <c r="E7" s="3" t="s">
        <v>22</v>
      </c>
      <c r="F7" s="26" t="s">
        <v>144</v>
      </c>
      <c r="G7" s="269">
        <v>2</v>
      </c>
      <c r="H7" s="274">
        <v>1</v>
      </c>
      <c r="I7" s="275" t="s">
        <v>145</v>
      </c>
      <c r="J7" s="272"/>
      <c r="K7" s="268" t="s">
        <v>146</v>
      </c>
      <c r="L7" s="271"/>
      <c r="M7" s="272"/>
      <c r="N7" s="275" t="s">
        <v>145</v>
      </c>
      <c r="O7" s="272"/>
      <c r="P7" s="276" t="s">
        <v>232</v>
      </c>
      <c r="Q7" s="272">
        <v>2023</v>
      </c>
      <c r="R7" s="272" t="s">
        <v>147</v>
      </c>
      <c r="S7" s="272">
        <v>1</v>
      </c>
      <c r="T7" s="272">
        <v>2023</v>
      </c>
      <c r="U7" s="3" t="s">
        <v>148</v>
      </c>
      <c r="V7" s="17" t="s">
        <v>149</v>
      </c>
      <c r="W7" s="272">
        <v>1</v>
      </c>
      <c r="X7" s="272">
        <v>1</v>
      </c>
      <c r="Y7" s="272">
        <v>1</v>
      </c>
      <c r="Z7" s="272">
        <v>1</v>
      </c>
      <c r="AA7" s="106">
        <v>0</v>
      </c>
      <c r="AB7" s="273">
        <f t="shared" si="0"/>
        <v>7</v>
      </c>
      <c r="AC7" s="3" t="s">
        <v>150</v>
      </c>
    </row>
    <row r="8" spans="2:29" ht="80.25" customHeight="1" x14ac:dyDescent="0.3">
      <c r="B8" s="266" t="s">
        <v>4</v>
      </c>
      <c r="C8" s="267" t="s">
        <v>5</v>
      </c>
      <c r="D8" s="268" t="s">
        <v>151</v>
      </c>
      <c r="E8" s="1" t="s">
        <v>23</v>
      </c>
      <c r="F8" s="26" t="s">
        <v>144</v>
      </c>
      <c r="G8" s="269">
        <v>2</v>
      </c>
      <c r="H8" s="270"/>
      <c r="I8" s="271" t="s">
        <v>33</v>
      </c>
      <c r="J8" s="272"/>
      <c r="K8" s="269" t="s">
        <v>152</v>
      </c>
      <c r="L8" s="271"/>
      <c r="M8" s="272" t="s">
        <v>139</v>
      </c>
      <c r="N8" s="272" t="s">
        <v>153</v>
      </c>
      <c r="O8" s="272"/>
      <c r="P8" s="277" t="s">
        <v>235</v>
      </c>
      <c r="Q8" s="272">
        <v>2023</v>
      </c>
      <c r="R8" s="272"/>
      <c r="S8" s="272">
        <v>1</v>
      </c>
      <c r="T8" s="272">
        <v>2023</v>
      </c>
      <c r="U8" s="272" t="s">
        <v>141</v>
      </c>
      <c r="V8" s="17" t="s">
        <v>155</v>
      </c>
      <c r="W8" s="272">
        <v>1</v>
      </c>
      <c r="X8" s="272">
        <v>1</v>
      </c>
      <c r="Y8" s="272">
        <v>1</v>
      </c>
      <c r="Z8" s="272">
        <v>1</v>
      </c>
      <c r="AA8" s="106">
        <v>1</v>
      </c>
      <c r="AB8" s="273">
        <f t="shared" si="0"/>
        <v>8</v>
      </c>
      <c r="AC8" s="3" t="s">
        <v>221</v>
      </c>
    </row>
    <row r="9" spans="2:29" ht="80.25" customHeight="1" x14ac:dyDescent="0.3">
      <c r="B9" s="266"/>
      <c r="C9" s="267" t="s">
        <v>6</v>
      </c>
      <c r="D9" s="268" t="s">
        <v>156</v>
      </c>
      <c r="E9" s="1" t="s">
        <v>24</v>
      </c>
      <c r="F9" s="26" t="s">
        <v>144</v>
      </c>
      <c r="G9" s="269">
        <v>2</v>
      </c>
      <c r="H9" s="270"/>
      <c r="I9" s="271" t="s">
        <v>33</v>
      </c>
      <c r="J9" s="272"/>
      <c r="K9" s="269" t="s">
        <v>152</v>
      </c>
      <c r="L9" s="271"/>
      <c r="M9" s="272" t="s">
        <v>139</v>
      </c>
      <c r="N9" s="272" t="s">
        <v>153</v>
      </c>
      <c r="O9" s="272"/>
      <c r="P9" s="276" t="s">
        <v>154</v>
      </c>
      <c r="Q9" s="272">
        <v>2017</v>
      </c>
      <c r="R9" s="272"/>
      <c r="S9" s="272">
        <v>1</v>
      </c>
      <c r="T9" s="272">
        <v>2017</v>
      </c>
      <c r="U9" s="272" t="s">
        <v>141</v>
      </c>
      <c r="V9" s="17" t="s">
        <v>155</v>
      </c>
      <c r="W9" s="272">
        <v>1</v>
      </c>
      <c r="X9" s="272">
        <v>1</v>
      </c>
      <c r="Y9" s="272">
        <v>1</v>
      </c>
      <c r="Z9" s="272">
        <v>1</v>
      </c>
      <c r="AA9" s="106">
        <v>0</v>
      </c>
      <c r="AB9" s="273">
        <f t="shared" si="0"/>
        <v>7</v>
      </c>
      <c r="AC9" s="3" t="s">
        <v>221</v>
      </c>
    </row>
    <row r="10" spans="2:29" ht="80.25" customHeight="1" x14ac:dyDescent="0.3">
      <c r="B10" s="266" t="s">
        <v>7</v>
      </c>
      <c r="C10" s="267" t="s">
        <v>8</v>
      </c>
      <c r="D10" s="268" t="s">
        <v>157</v>
      </c>
      <c r="E10" s="2" t="s">
        <v>25</v>
      </c>
      <c r="F10" s="26" t="s">
        <v>138</v>
      </c>
      <c r="G10" s="269">
        <v>0</v>
      </c>
      <c r="H10" s="270"/>
      <c r="I10" s="271"/>
      <c r="J10" s="278"/>
      <c r="K10" s="279"/>
      <c r="L10" s="272"/>
      <c r="M10" s="272"/>
      <c r="N10" s="272"/>
      <c r="O10" s="272"/>
      <c r="P10" s="272"/>
      <c r="Q10" s="272"/>
      <c r="R10" s="272"/>
      <c r="S10" s="272">
        <v>1</v>
      </c>
      <c r="T10" s="272"/>
      <c r="U10" s="272" t="s">
        <v>158</v>
      </c>
      <c r="V10" s="17" t="s">
        <v>155</v>
      </c>
      <c r="W10" s="272">
        <v>1</v>
      </c>
      <c r="X10" s="272">
        <v>1</v>
      </c>
      <c r="Y10" s="272">
        <v>1</v>
      </c>
      <c r="Z10" s="272">
        <v>0</v>
      </c>
      <c r="AA10" s="106">
        <v>0</v>
      </c>
      <c r="AB10" s="273">
        <f t="shared" si="0"/>
        <v>4</v>
      </c>
      <c r="AC10" s="272"/>
    </row>
    <row r="11" spans="2:29" ht="80.25" customHeight="1" x14ac:dyDescent="0.3">
      <c r="B11" s="266"/>
      <c r="C11" s="267" t="s">
        <v>9</v>
      </c>
      <c r="D11" s="268" t="s">
        <v>159</v>
      </c>
      <c r="E11" s="2" t="s">
        <v>26</v>
      </c>
      <c r="F11" s="26" t="s">
        <v>144</v>
      </c>
      <c r="G11" s="269">
        <v>0</v>
      </c>
      <c r="H11" s="270"/>
      <c r="I11" s="280"/>
      <c r="J11" s="272"/>
      <c r="K11" s="272"/>
      <c r="L11" s="272"/>
      <c r="M11" s="272"/>
      <c r="N11" s="272"/>
      <c r="O11" s="272"/>
      <c r="P11" s="272"/>
      <c r="Q11" s="272"/>
      <c r="R11" s="272"/>
      <c r="S11" s="272">
        <v>1</v>
      </c>
      <c r="T11" s="272"/>
      <c r="U11" s="272" t="s">
        <v>140</v>
      </c>
      <c r="V11" s="17" t="s">
        <v>160</v>
      </c>
      <c r="W11" s="272">
        <v>1</v>
      </c>
      <c r="X11" s="272">
        <v>1</v>
      </c>
      <c r="Y11" s="272">
        <v>1</v>
      </c>
      <c r="Z11" s="272">
        <v>0</v>
      </c>
      <c r="AA11" s="106">
        <v>0</v>
      </c>
      <c r="AB11" s="273">
        <f t="shared" si="0"/>
        <v>4</v>
      </c>
      <c r="AC11" s="272"/>
    </row>
    <row r="12" spans="2:29" ht="80.25" customHeight="1" x14ac:dyDescent="0.3">
      <c r="B12" s="281" t="s">
        <v>10</v>
      </c>
      <c r="C12" s="267" t="s">
        <v>323</v>
      </c>
      <c r="D12" s="268" t="s">
        <v>161</v>
      </c>
      <c r="E12" s="2" t="s">
        <v>27</v>
      </c>
      <c r="F12" s="26" t="s">
        <v>144</v>
      </c>
      <c r="G12" s="269">
        <v>0</v>
      </c>
      <c r="H12" s="270"/>
      <c r="I12" s="271"/>
      <c r="J12" s="272"/>
      <c r="K12" s="272"/>
      <c r="L12" s="272"/>
      <c r="M12" s="272"/>
      <c r="N12" s="272"/>
      <c r="O12" s="272"/>
      <c r="P12" s="106"/>
      <c r="Q12" s="106"/>
      <c r="R12" s="106"/>
      <c r="S12" s="272">
        <v>0</v>
      </c>
      <c r="T12" s="272"/>
      <c r="U12" s="272"/>
      <c r="V12" s="17" t="s">
        <v>162</v>
      </c>
      <c r="W12" s="272">
        <v>0</v>
      </c>
      <c r="X12" s="272">
        <v>0</v>
      </c>
      <c r="Y12" s="272">
        <v>0</v>
      </c>
      <c r="Z12" s="272">
        <v>1</v>
      </c>
      <c r="AA12" s="106">
        <v>0</v>
      </c>
      <c r="AB12" s="273">
        <f t="shared" si="0"/>
        <v>1</v>
      </c>
      <c r="AC12" s="272"/>
    </row>
    <row r="13" spans="2:29" ht="80.25" customHeight="1" x14ac:dyDescent="0.3">
      <c r="B13" s="266" t="s">
        <v>11</v>
      </c>
      <c r="C13" s="267" t="s">
        <v>12</v>
      </c>
      <c r="D13" s="268" t="s">
        <v>163</v>
      </c>
      <c r="E13" s="3" t="s">
        <v>28</v>
      </c>
      <c r="F13" s="26" t="s">
        <v>144</v>
      </c>
      <c r="G13" s="269">
        <v>0</v>
      </c>
      <c r="H13" s="270"/>
      <c r="I13" s="271"/>
      <c r="J13" s="272"/>
      <c r="K13" s="272"/>
      <c r="L13" s="272"/>
      <c r="M13" s="272"/>
      <c r="N13" s="272"/>
      <c r="O13" s="272"/>
      <c r="P13" s="272"/>
      <c r="Q13" s="272"/>
      <c r="R13" s="272"/>
      <c r="S13" s="272">
        <v>0</v>
      </c>
      <c r="T13" s="272"/>
      <c r="U13" s="272"/>
      <c r="V13" s="17" t="s">
        <v>164</v>
      </c>
      <c r="W13" s="272">
        <v>0</v>
      </c>
      <c r="X13" s="272">
        <v>1</v>
      </c>
      <c r="Y13" s="272">
        <v>0</v>
      </c>
      <c r="Z13" s="272">
        <v>1</v>
      </c>
      <c r="AA13" s="106">
        <v>0</v>
      </c>
      <c r="AB13" s="273">
        <f t="shared" si="0"/>
        <v>2</v>
      </c>
      <c r="AC13" s="272"/>
    </row>
    <row r="14" spans="2:29" ht="80.25" customHeight="1" x14ac:dyDescent="0.3">
      <c r="B14" s="266"/>
      <c r="C14" s="267" t="s">
        <v>13</v>
      </c>
      <c r="D14" s="268" t="s">
        <v>165</v>
      </c>
      <c r="E14" s="268" t="s">
        <v>29</v>
      </c>
      <c r="F14" s="26" t="s">
        <v>144</v>
      </c>
      <c r="G14" s="269">
        <v>0</v>
      </c>
      <c r="H14" s="270"/>
      <c r="I14" s="271"/>
      <c r="J14" s="272"/>
      <c r="K14" s="272"/>
      <c r="L14" s="272"/>
      <c r="M14" s="272"/>
      <c r="N14" s="272"/>
      <c r="O14" s="272"/>
      <c r="P14" s="272"/>
      <c r="Q14" s="272"/>
      <c r="R14" s="272"/>
      <c r="S14" s="272">
        <v>0</v>
      </c>
      <c r="T14" s="272"/>
      <c r="U14" s="272"/>
      <c r="V14" s="17" t="s">
        <v>164</v>
      </c>
      <c r="W14" s="272">
        <v>0</v>
      </c>
      <c r="X14" s="272">
        <v>1</v>
      </c>
      <c r="Y14" s="272">
        <v>0</v>
      </c>
      <c r="Z14" s="272">
        <v>0</v>
      </c>
      <c r="AA14" s="106">
        <v>0</v>
      </c>
      <c r="AB14" s="273">
        <f t="shared" si="0"/>
        <v>1</v>
      </c>
      <c r="AC14" s="272"/>
    </row>
    <row r="15" spans="2:29" ht="80.25" customHeight="1" x14ac:dyDescent="0.3">
      <c r="B15" s="281" t="s">
        <v>14</v>
      </c>
      <c r="C15" s="267" t="s">
        <v>15</v>
      </c>
      <c r="D15" s="268" t="s">
        <v>166</v>
      </c>
      <c r="E15" s="268" t="s">
        <v>30</v>
      </c>
      <c r="F15" s="26" t="s">
        <v>144</v>
      </c>
      <c r="G15" s="269">
        <v>1</v>
      </c>
      <c r="H15" s="270" t="s">
        <v>280</v>
      </c>
      <c r="I15" s="280"/>
      <c r="J15" s="3" t="s">
        <v>281</v>
      </c>
      <c r="K15" s="272"/>
      <c r="L15" s="272"/>
      <c r="M15" s="282" t="s">
        <v>282</v>
      </c>
      <c r="N15" s="280"/>
      <c r="O15" s="272"/>
      <c r="P15" s="283" t="s">
        <v>263</v>
      </c>
      <c r="Q15" s="272"/>
      <c r="R15" s="272">
        <v>2025</v>
      </c>
      <c r="S15" s="272"/>
      <c r="T15" s="272">
        <v>1</v>
      </c>
      <c r="U15" s="3" t="s">
        <v>283</v>
      </c>
      <c r="V15" s="17" t="s">
        <v>167</v>
      </c>
      <c r="W15" s="272">
        <v>1</v>
      </c>
      <c r="X15" s="272">
        <v>1</v>
      </c>
      <c r="Y15" s="272">
        <v>1</v>
      </c>
      <c r="Z15" s="272">
        <v>0</v>
      </c>
      <c r="AA15" s="106">
        <v>0</v>
      </c>
      <c r="AB15" s="273">
        <f t="shared" si="0"/>
        <v>4</v>
      </c>
      <c r="AC15" s="272"/>
    </row>
    <row r="16" spans="2:29" ht="80.25" customHeight="1" x14ac:dyDescent="0.3">
      <c r="B16" s="281" t="s">
        <v>16</v>
      </c>
      <c r="C16" s="267" t="s">
        <v>17</v>
      </c>
      <c r="D16" s="268" t="s">
        <v>168</v>
      </c>
      <c r="E16" s="2" t="s">
        <v>31</v>
      </c>
      <c r="F16" s="26" t="s">
        <v>144</v>
      </c>
      <c r="G16" s="284">
        <v>0</v>
      </c>
      <c r="H16" s="285"/>
      <c r="I16" s="286"/>
      <c r="J16" s="287"/>
      <c r="K16" s="272"/>
      <c r="L16" s="272"/>
      <c r="M16" s="272"/>
      <c r="N16" s="272"/>
      <c r="O16" s="272"/>
      <c r="P16" s="272"/>
      <c r="Q16" s="272"/>
      <c r="R16" s="272"/>
      <c r="S16" s="272">
        <v>0</v>
      </c>
      <c r="T16" s="272"/>
      <c r="U16" s="272"/>
      <c r="V16" s="17" t="s">
        <v>155</v>
      </c>
      <c r="W16" s="272">
        <v>1</v>
      </c>
      <c r="X16" s="272">
        <v>1</v>
      </c>
      <c r="Y16" s="272">
        <v>1</v>
      </c>
      <c r="Z16" s="272">
        <v>0</v>
      </c>
      <c r="AA16" s="106">
        <v>0</v>
      </c>
      <c r="AB16" s="273">
        <f t="shared" si="0"/>
        <v>3</v>
      </c>
      <c r="AC16" s="3"/>
    </row>
    <row r="17" spans="2:29" ht="80.25" customHeight="1" x14ac:dyDescent="0.3">
      <c r="B17" s="281" t="s">
        <v>18</v>
      </c>
      <c r="C17" s="267" t="s">
        <v>19</v>
      </c>
      <c r="D17" s="268" t="s">
        <v>169</v>
      </c>
      <c r="E17" s="2" t="s">
        <v>32</v>
      </c>
      <c r="F17" s="26" t="s">
        <v>144</v>
      </c>
      <c r="G17" s="269">
        <v>2</v>
      </c>
      <c r="H17" s="270"/>
      <c r="I17" s="288" t="s">
        <v>324</v>
      </c>
      <c r="J17" s="288" t="s">
        <v>170</v>
      </c>
      <c r="K17" s="275" t="s">
        <v>171</v>
      </c>
      <c r="L17" s="272"/>
      <c r="M17" s="272"/>
      <c r="N17" s="3" t="s">
        <v>325</v>
      </c>
      <c r="O17" s="272"/>
      <c r="P17" s="272"/>
      <c r="Q17" s="272">
        <v>2021</v>
      </c>
      <c r="R17" s="272" t="s">
        <v>139</v>
      </c>
      <c r="S17" s="272">
        <v>1</v>
      </c>
      <c r="T17" s="272">
        <v>2021</v>
      </c>
      <c r="U17" s="272" t="s">
        <v>172</v>
      </c>
      <c r="V17" s="17" t="s">
        <v>173</v>
      </c>
      <c r="W17" s="272">
        <v>1</v>
      </c>
      <c r="X17" s="272">
        <v>1</v>
      </c>
      <c r="Y17" s="272">
        <v>1</v>
      </c>
      <c r="Z17" s="272">
        <v>1</v>
      </c>
      <c r="AA17" s="106">
        <v>0</v>
      </c>
      <c r="AB17" s="273">
        <f t="shared" si="0"/>
        <v>7</v>
      </c>
      <c r="AC17" s="272"/>
    </row>
  </sheetData>
  <mergeCells count="23">
    <mergeCell ref="B10:B11"/>
    <mergeCell ref="B13:B14"/>
    <mergeCell ref="X4:X5"/>
    <mergeCell ref="Y4:Y5"/>
    <mergeCell ref="Z4:Z5"/>
    <mergeCell ref="B6:B7"/>
    <mergeCell ref="B8:B9"/>
    <mergeCell ref="T4:T5"/>
    <mergeCell ref="U4:U5"/>
    <mergeCell ref="V4:V5"/>
    <mergeCell ref="AC4:AC5"/>
    <mergeCell ref="AB4:AB5"/>
    <mergeCell ref="W4:W5"/>
    <mergeCell ref="B3:L3"/>
    <mergeCell ref="W3:Y3"/>
    <mergeCell ref="Z3:AA3"/>
    <mergeCell ref="D4:D5"/>
    <mergeCell ref="G4:H4"/>
    <mergeCell ref="I4:L4"/>
    <mergeCell ref="M4:O4"/>
    <mergeCell ref="R4:R5"/>
    <mergeCell ref="S4:S5"/>
    <mergeCell ref="AA4:AA5"/>
  </mergeCells>
  <hyperlinks>
    <hyperlink ref="P9" r:id="rId1" xr:uid="{00000000-0004-0000-0000-000001000000}"/>
    <hyperlink ref="P8" r:id="rId2" xr:uid="{AD9E8269-BB72-4D92-B693-A01127599BA0}"/>
    <hyperlink ref="P15" r:id="rId3" xr:uid="{FC492969-DB63-4A95-8CEA-5DD9467A0BE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3:L14"/>
  <sheetViews>
    <sheetView topLeftCell="A10" zoomScale="80" zoomScaleNormal="80" workbookViewId="0">
      <selection activeCell="E14" sqref="E14"/>
    </sheetView>
  </sheetViews>
  <sheetFormatPr defaultRowHeight="15.75" x14ac:dyDescent="0.25"/>
  <cols>
    <col min="1" max="3" width="9" style="35"/>
    <col min="4" max="4" width="16.5" style="35" customWidth="1"/>
    <col min="5" max="6" width="9" style="35"/>
    <col min="7" max="7" width="49.125" style="35" customWidth="1"/>
    <col min="8" max="16384" width="9" style="35"/>
  </cols>
  <sheetData>
    <row r="3" spans="4:12" ht="30" x14ac:dyDescent="0.25">
      <c r="G3" s="88" t="s">
        <v>15</v>
      </c>
    </row>
    <row r="4" spans="4:12" ht="30" x14ac:dyDescent="0.25">
      <c r="G4" s="89" t="s">
        <v>30</v>
      </c>
    </row>
    <row r="6" spans="4:12" x14ac:dyDescent="0.25">
      <c r="G6" s="90" t="s">
        <v>174</v>
      </c>
    </row>
    <row r="8" spans="4:12" ht="43.5" x14ac:dyDescent="0.25">
      <c r="D8" s="91" t="s">
        <v>245</v>
      </c>
      <c r="E8" s="91" t="s">
        <v>246</v>
      </c>
      <c r="F8" s="91" t="s">
        <v>247</v>
      </c>
      <c r="G8" s="91" t="s">
        <v>248</v>
      </c>
      <c r="H8" s="91" t="s">
        <v>249</v>
      </c>
      <c r="I8" s="91" t="s">
        <v>250</v>
      </c>
      <c r="J8" s="91" t="s">
        <v>251</v>
      </c>
      <c r="K8" s="91" t="s">
        <v>252</v>
      </c>
      <c r="L8" s="91" t="s">
        <v>253</v>
      </c>
    </row>
    <row r="9" spans="4:12" ht="75" x14ac:dyDescent="0.25">
      <c r="D9" s="25" t="s">
        <v>264</v>
      </c>
      <c r="E9" s="92" t="s">
        <v>254</v>
      </c>
      <c r="F9" s="25" t="s">
        <v>265</v>
      </c>
      <c r="G9" s="25" t="s">
        <v>266</v>
      </c>
      <c r="H9" s="25" t="s">
        <v>267</v>
      </c>
      <c r="I9" s="25" t="s">
        <v>268</v>
      </c>
      <c r="J9" s="25" t="s">
        <v>269</v>
      </c>
      <c r="K9" s="93">
        <v>7.4999999999999997E-3</v>
      </c>
      <c r="L9" s="25" t="s">
        <v>256</v>
      </c>
    </row>
    <row r="10" spans="4:12" ht="90" x14ac:dyDescent="0.25">
      <c r="D10" s="25" t="s">
        <v>270</v>
      </c>
      <c r="E10" s="92" t="s">
        <v>271</v>
      </c>
      <c r="F10" s="25" t="s">
        <v>272</v>
      </c>
      <c r="G10" s="25" t="s">
        <v>273</v>
      </c>
      <c r="H10" s="25" t="s">
        <v>255</v>
      </c>
      <c r="I10" s="25" t="s">
        <v>257</v>
      </c>
      <c r="J10" s="25" t="s">
        <v>258</v>
      </c>
      <c r="K10" s="93">
        <v>7.4999999999999997E-3</v>
      </c>
      <c r="L10" s="25" t="s">
        <v>259</v>
      </c>
    </row>
    <row r="11" spans="4:12" ht="105" x14ac:dyDescent="0.25">
      <c r="D11" s="25" t="s">
        <v>274</v>
      </c>
      <c r="E11" s="92" t="s">
        <v>275</v>
      </c>
      <c r="F11" s="25" t="s">
        <v>276</v>
      </c>
      <c r="G11" s="25" t="s">
        <v>277</v>
      </c>
      <c r="H11" s="25" t="s">
        <v>255</v>
      </c>
      <c r="I11" s="25" t="s">
        <v>257</v>
      </c>
      <c r="J11" s="25" t="s">
        <v>258</v>
      </c>
      <c r="K11" s="93" t="s">
        <v>278</v>
      </c>
      <c r="L11" s="25" t="s">
        <v>279</v>
      </c>
    </row>
    <row r="12" spans="4:12" ht="105" x14ac:dyDescent="0.25">
      <c r="D12" s="25" t="s">
        <v>284</v>
      </c>
      <c r="E12" s="92" t="s">
        <v>285</v>
      </c>
      <c r="F12" s="25" t="s">
        <v>286</v>
      </c>
      <c r="G12" s="25" t="s">
        <v>287</v>
      </c>
      <c r="H12" s="25" t="s">
        <v>255</v>
      </c>
      <c r="I12" s="25" t="s">
        <v>260</v>
      </c>
      <c r="J12" s="25" t="s">
        <v>255</v>
      </c>
      <c r="K12" s="93" t="s">
        <v>288</v>
      </c>
      <c r="L12" s="25" t="s">
        <v>261</v>
      </c>
    </row>
    <row r="13" spans="4:12" x14ac:dyDescent="0.25">
      <c r="D13" s="94" t="s">
        <v>262</v>
      </c>
      <c r="E13" s="94"/>
    </row>
    <row r="14" spans="4:12" x14ac:dyDescent="0.25">
      <c r="D14" s="94" t="s">
        <v>231</v>
      </c>
      <c r="E14" s="95" t="s">
        <v>263</v>
      </c>
    </row>
  </sheetData>
  <hyperlinks>
    <hyperlink ref="E14" r:id="rId1" xr:uid="{C20A769C-D1A9-4802-ABC9-1AAD09C16FC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D3:D6"/>
  <sheetViews>
    <sheetView workbookViewId="0">
      <selection activeCell="D6" sqref="D6"/>
    </sheetView>
  </sheetViews>
  <sheetFormatPr defaultRowHeight="15.75" x14ac:dyDescent="0.25"/>
  <cols>
    <col min="4" max="4" width="50.25" customWidth="1"/>
  </cols>
  <sheetData>
    <row r="3" spans="4:4" s="21" customFormat="1" ht="30" x14ac:dyDescent="0.25">
      <c r="D3" s="24" t="s">
        <v>17</v>
      </c>
    </row>
    <row r="4" spans="4:4" s="21" customFormat="1" ht="60" x14ac:dyDescent="0.25">
      <c r="D4" s="22" t="s">
        <v>31</v>
      </c>
    </row>
    <row r="6" spans="4:4" x14ac:dyDescent="0.25">
      <c r="D6" s="20"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N104"/>
  <sheetViews>
    <sheetView zoomScale="90" zoomScaleNormal="90" workbookViewId="0">
      <selection activeCell="G7" sqref="G7"/>
    </sheetView>
  </sheetViews>
  <sheetFormatPr defaultRowHeight="15.75" x14ac:dyDescent="0.25"/>
  <cols>
    <col min="1" max="1" width="9" style="35"/>
    <col min="2" max="2" width="19.125" style="35" customWidth="1"/>
    <col min="3" max="3" width="15" style="35" customWidth="1"/>
    <col min="4" max="4" width="18.375" style="35" customWidth="1"/>
    <col min="5" max="6" width="15" style="35" customWidth="1"/>
    <col min="7" max="10" width="10.75" style="35" customWidth="1"/>
    <col min="11" max="14" width="7.25" style="35" customWidth="1"/>
    <col min="15" max="16384" width="9" style="35"/>
  </cols>
  <sheetData>
    <row r="2" spans="2:8" ht="23.25" customHeight="1" x14ac:dyDescent="0.25">
      <c r="B2" s="170" t="s">
        <v>19</v>
      </c>
      <c r="C2" s="170"/>
      <c r="D2" s="170"/>
      <c r="E2" s="170"/>
      <c r="F2" s="170"/>
      <c r="G2" s="170"/>
      <c r="H2" s="170"/>
    </row>
    <row r="3" spans="2:8" ht="57.75" customHeight="1" x14ac:dyDescent="0.25">
      <c r="B3" s="137" t="s">
        <v>32</v>
      </c>
      <c r="C3" s="137"/>
      <c r="D3" s="137"/>
      <c r="E3" s="137"/>
      <c r="F3" s="137"/>
      <c r="G3" s="137"/>
      <c r="H3" s="137"/>
    </row>
    <row r="4" spans="2:8" ht="57.75" customHeight="1" x14ac:dyDescent="0.25">
      <c r="B4" s="96"/>
      <c r="C4" s="96" t="s">
        <v>223</v>
      </c>
      <c r="D4" s="96"/>
      <c r="E4" s="96"/>
      <c r="F4" s="96"/>
      <c r="G4" s="96"/>
      <c r="H4" s="96"/>
    </row>
    <row r="5" spans="2:8" ht="19.899999999999999" customHeight="1" x14ac:dyDescent="0.25">
      <c r="B5" s="175" t="s">
        <v>222</v>
      </c>
      <c r="C5" s="176"/>
      <c r="D5" s="177"/>
      <c r="E5" s="96"/>
      <c r="F5" s="96"/>
      <c r="G5" s="96"/>
      <c r="H5" s="96"/>
    </row>
    <row r="6" spans="2:8" ht="21.6" customHeight="1" x14ac:dyDescent="0.25">
      <c r="B6" s="97"/>
      <c r="C6" s="178" t="s">
        <v>242</v>
      </c>
      <c r="D6" s="178"/>
      <c r="E6" s="96"/>
      <c r="F6" s="96"/>
      <c r="G6" s="96"/>
      <c r="H6" s="96"/>
    </row>
    <row r="7" spans="2:8" ht="48" customHeight="1" x14ac:dyDescent="0.25">
      <c r="B7" s="97" t="s">
        <v>34</v>
      </c>
      <c r="C7" s="98" t="s">
        <v>224</v>
      </c>
      <c r="D7" s="98" t="s">
        <v>225</v>
      </c>
      <c r="E7" s="96"/>
      <c r="F7" s="96"/>
      <c r="G7" s="96"/>
      <c r="H7" s="96"/>
    </row>
    <row r="8" spans="2:8" x14ac:dyDescent="0.25">
      <c r="B8" s="97">
        <v>2012</v>
      </c>
      <c r="C8" s="99">
        <v>569906</v>
      </c>
      <c r="D8" s="99">
        <v>86449</v>
      </c>
      <c r="E8" s="96"/>
      <c r="F8" s="96"/>
      <c r="G8" s="96"/>
      <c r="H8" s="96"/>
    </row>
    <row r="9" spans="2:8" x14ac:dyDescent="0.25">
      <c r="B9" s="97">
        <v>2013</v>
      </c>
      <c r="C9" s="99">
        <v>686600</v>
      </c>
      <c r="D9" s="99">
        <v>84941</v>
      </c>
      <c r="E9" s="96"/>
      <c r="F9" s="96"/>
      <c r="G9" s="96"/>
      <c r="H9" s="96"/>
    </row>
    <row r="10" spans="2:8" x14ac:dyDescent="0.25">
      <c r="B10" s="97">
        <v>2014</v>
      </c>
      <c r="C10" s="97">
        <v>779.51800000000003</v>
      </c>
      <c r="D10" s="99">
        <v>117032</v>
      </c>
      <c r="E10" s="96"/>
      <c r="F10" s="96"/>
      <c r="G10" s="96"/>
      <c r="H10" s="96"/>
    </row>
    <row r="11" spans="2:8" x14ac:dyDescent="0.25">
      <c r="B11" s="97">
        <v>2015</v>
      </c>
      <c r="C11" s="99">
        <v>750458</v>
      </c>
      <c r="D11" s="99">
        <v>91916</v>
      </c>
      <c r="E11" s="96"/>
      <c r="F11" s="96"/>
      <c r="G11" s="96"/>
      <c r="H11" s="96"/>
    </row>
    <row r="12" spans="2:8" x14ac:dyDescent="0.25">
      <c r="B12" s="97">
        <v>2016</v>
      </c>
      <c r="C12" s="99">
        <v>806881</v>
      </c>
      <c r="D12" s="99">
        <v>89030</v>
      </c>
      <c r="E12" s="96"/>
      <c r="F12" s="96"/>
      <c r="G12" s="96"/>
      <c r="H12" s="96"/>
    </row>
    <row r="13" spans="2:8" x14ac:dyDescent="0.25">
      <c r="B13" s="97">
        <v>2017</v>
      </c>
      <c r="C13" s="100">
        <v>795871</v>
      </c>
      <c r="D13" s="101" t="s">
        <v>226</v>
      </c>
      <c r="E13" s="96"/>
      <c r="F13" s="96"/>
      <c r="G13" s="96"/>
      <c r="H13" s="96"/>
    </row>
    <row r="14" spans="2:8" x14ac:dyDescent="0.25">
      <c r="B14" s="97">
        <v>2018</v>
      </c>
      <c r="C14" s="100">
        <v>790543</v>
      </c>
      <c r="D14" s="100">
        <v>89030</v>
      </c>
      <c r="E14" s="96"/>
      <c r="F14" s="96"/>
      <c r="G14" s="96"/>
      <c r="H14" s="96"/>
    </row>
    <row r="15" spans="2:8" x14ac:dyDescent="0.25">
      <c r="B15" s="97">
        <v>2019</v>
      </c>
      <c r="C15" s="99">
        <v>813844</v>
      </c>
      <c r="D15" s="99">
        <v>92756</v>
      </c>
      <c r="E15" s="96"/>
      <c r="F15" s="96"/>
      <c r="G15" s="96"/>
      <c r="H15" s="96"/>
    </row>
    <row r="16" spans="2:8" x14ac:dyDescent="0.25">
      <c r="B16" s="97">
        <v>2020</v>
      </c>
      <c r="C16" s="99">
        <v>899339</v>
      </c>
      <c r="D16" s="99">
        <v>103240</v>
      </c>
      <c r="E16" s="96"/>
      <c r="F16" s="96"/>
      <c r="G16" s="96"/>
      <c r="H16" s="96"/>
    </row>
    <row r="17" spans="2:8" x14ac:dyDescent="0.25">
      <c r="B17" s="97">
        <v>2021</v>
      </c>
      <c r="C17" s="97" t="s">
        <v>241</v>
      </c>
      <c r="D17" s="99">
        <v>119977</v>
      </c>
      <c r="E17" s="96"/>
      <c r="F17" s="96"/>
      <c r="G17" s="96"/>
      <c r="H17" s="96"/>
    </row>
    <row r="18" spans="2:8" x14ac:dyDescent="0.25">
      <c r="B18" s="102" t="s">
        <v>243</v>
      </c>
      <c r="C18" s="103"/>
      <c r="D18" s="103"/>
      <c r="E18" s="96"/>
      <c r="F18" s="96"/>
      <c r="G18" s="96"/>
      <c r="H18" s="96"/>
    </row>
    <row r="19" spans="2:8" x14ac:dyDescent="0.25">
      <c r="B19" s="104" t="s">
        <v>231</v>
      </c>
      <c r="C19" s="105" t="s">
        <v>232</v>
      </c>
      <c r="D19" s="103"/>
      <c r="E19" s="96"/>
      <c r="F19" s="96"/>
      <c r="G19" s="96"/>
      <c r="H19" s="96"/>
    </row>
    <row r="20" spans="2:8" x14ac:dyDescent="0.25">
      <c r="B20" s="104" t="s">
        <v>244</v>
      </c>
      <c r="C20" s="103"/>
      <c r="D20" s="103"/>
      <c r="E20" s="96"/>
      <c r="F20" s="96"/>
      <c r="G20" s="96"/>
      <c r="H20" s="96"/>
    </row>
    <row r="21" spans="2:8" x14ac:dyDescent="0.25">
      <c r="B21" s="103"/>
      <c r="C21" s="103"/>
      <c r="D21" s="103"/>
      <c r="E21" s="96"/>
      <c r="F21" s="96"/>
      <c r="G21" s="96"/>
      <c r="H21" s="96"/>
    </row>
    <row r="22" spans="2:8" ht="26.25" customHeight="1" x14ac:dyDescent="0.25"/>
    <row r="23" spans="2:8" ht="15.75" customHeight="1" x14ac:dyDescent="0.25">
      <c r="B23" s="171" t="s">
        <v>207</v>
      </c>
      <c r="C23" s="172"/>
      <c r="D23" s="106"/>
      <c r="E23" s="106"/>
    </row>
    <row r="24" spans="2:8" x14ac:dyDescent="0.25">
      <c r="B24" s="174" t="s">
        <v>193</v>
      </c>
      <c r="C24" s="107"/>
      <c r="D24" s="173" t="s">
        <v>194</v>
      </c>
      <c r="E24" s="173"/>
    </row>
    <row r="25" spans="2:8" x14ac:dyDescent="0.25">
      <c r="B25" s="174"/>
      <c r="C25" s="107" t="s">
        <v>57</v>
      </c>
      <c r="D25" s="107" t="s">
        <v>195</v>
      </c>
      <c r="E25" s="107" t="s">
        <v>196</v>
      </c>
    </row>
    <row r="26" spans="2:8" x14ac:dyDescent="0.25">
      <c r="B26" s="106" t="s">
        <v>197</v>
      </c>
      <c r="C26" s="106">
        <v>154</v>
      </c>
      <c r="D26" s="106">
        <v>92</v>
      </c>
      <c r="E26" s="106">
        <v>62</v>
      </c>
    </row>
    <row r="27" spans="2:8" x14ac:dyDescent="0.25">
      <c r="B27" s="106" t="s">
        <v>198</v>
      </c>
      <c r="C27" s="106">
        <v>5178</v>
      </c>
      <c r="D27" s="106">
        <v>3380</v>
      </c>
      <c r="E27" s="106">
        <v>1798</v>
      </c>
    </row>
    <row r="28" spans="2:8" x14ac:dyDescent="0.25">
      <c r="B28" s="106" t="s">
        <v>199</v>
      </c>
      <c r="C28" s="106">
        <v>14346</v>
      </c>
      <c r="D28" s="106">
        <v>10118</v>
      </c>
      <c r="E28" s="106">
        <v>4228</v>
      </c>
    </row>
    <row r="29" spans="2:8" x14ac:dyDescent="0.25">
      <c r="B29" s="106" t="s">
        <v>200</v>
      </c>
      <c r="C29" s="106">
        <v>4507</v>
      </c>
      <c r="D29" s="106">
        <v>3789</v>
      </c>
      <c r="E29" s="106">
        <v>718</v>
      </c>
    </row>
    <row r="30" spans="2:8" x14ac:dyDescent="0.25">
      <c r="B30" s="106" t="s">
        <v>201</v>
      </c>
      <c r="C30" s="106">
        <v>1750</v>
      </c>
      <c r="D30" s="106">
        <v>490</v>
      </c>
      <c r="E30" s="106">
        <v>1260</v>
      </c>
    </row>
    <row r="31" spans="2:8" x14ac:dyDescent="0.25">
      <c r="B31" s="106" t="s">
        <v>202</v>
      </c>
      <c r="C31" s="106">
        <v>3117</v>
      </c>
      <c r="D31" s="106">
        <v>2217</v>
      </c>
      <c r="E31" s="106">
        <v>900</v>
      </c>
      <c r="F31" s="108"/>
    </row>
    <row r="32" spans="2:8" x14ac:dyDescent="0.25">
      <c r="B32" s="106" t="s">
        <v>203</v>
      </c>
      <c r="C32" s="106">
        <v>4629</v>
      </c>
      <c r="D32" s="106">
        <v>2807</v>
      </c>
      <c r="E32" s="106">
        <v>1822</v>
      </c>
      <c r="F32" s="108"/>
    </row>
    <row r="33" spans="2:14" x14ac:dyDescent="0.25">
      <c r="B33" s="106" t="s">
        <v>204</v>
      </c>
      <c r="C33" s="106">
        <v>3567</v>
      </c>
      <c r="D33" s="106">
        <v>2645</v>
      </c>
      <c r="E33" s="106">
        <v>922</v>
      </c>
      <c r="F33" s="108"/>
    </row>
    <row r="34" spans="2:14" x14ac:dyDescent="0.25">
      <c r="B34" s="106" t="s">
        <v>205</v>
      </c>
      <c r="C34" s="106">
        <v>889</v>
      </c>
      <c r="D34" s="106">
        <v>530</v>
      </c>
      <c r="E34" s="106">
        <v>359</v>
      </c>
      <c r="F34" s="108"/>
    </row>
    <row r="35" spans="2:14" x14ac:dyDescent="0.25">
      <c r="B35" s="106" t="s">
        <v>206</v>
      </c>
      <c r="C35" s="106">
        <v>3395</v>
      </c>
      <c r="D35" s="106">
        <v>2418</v>
      </c>
      <c r="E35" s="106">
        <v>977</v>
      </c>
      <c r="F35" s="108"/>
    </row>
    <row r="36" spans="2:14" x14ac:dyDescent="0.25">
      <c r="B36" s="106" t="s">
        <v>57</v>
      </c>
      <c r="C36" s="106">
        <f>SUM(C26:C35)</f>
        <v>41532</v>
      </c>
      <c r="D36" s="106">
        <f>SUM(D26:D35)</f>
        <v>28486</v>
      </c>
      <c r="E36" s="106"/>
      <c r="F36" s="108"/>
    </row>
    <row r="39" spans="2:14" x14ac:dyDescent="0.25">
      <c r="B39" s="156" t="s">
        <v>208</v>
      </c>
      <c r="C39" s="156"/>
      <c r="D39" s="156"/>
      <c r="E39" s="156"/>
    </row>
    <row r="41" spans="2:14" ht="33.75" customHeight="1" x14ac:dyDescent="0.25">
      <c r="B41" s="157" t="s">
        <v>66</v>
      </c>
      <c r="C41" s="158"/>
      <c r="D41" s="158"/>
      <c r="E41" s="158"/>
      <c r="F41" s="158"/>
      <c r="G41" s="158"/>
      <c r="H41" s="158"/>
      <c r="I41" s="158"/>
      <c r="J41" s="158"/>
      <c r="K41" s="158"/>
      <c r="L41" s="158"/>
      <c r="M41" s="158"/>
      <c r="N41" s="159"/>
    </row>
    <row r="42" spans="2:14" x14ac:dyDescent="0.25">
      <c r="B42" s="160"/>
      <c r="C42" s="162" t="s">
        <v>67</v>
      </c>
      <c r="D42" s="162"/>
      <c r="E42" s="162"/>
      <c r="F42" s="162"/>
      <c r="G42" s="162"/>
      <c r="H42" s="162"/>
      <c r="I42" s="162"/>
      <c r="J42" s="162"/>
      <c r="K42" s="162"/>
      <c r="L42" s="162"/>
      <c r="M42" s="162"/>
      <c r="N42" s="163" t="s">
        <v>68</v>
      </c>
    </row>
    <row r="43" spans="2:14" ht="33.75" customHeight="1" x14ac:dyDescent="0.25">
      <c r="B43" s="161"/>
      <c r="C43" s="165" t="s">
        <v>69</v>
      </c>
      <c r="D43" s="165"/>
      <c r="E43" s="165"/>
      <c r="F43" s="166"/>
      <c r="G43" s="168" t="s">
        <v>70</v>
      </c>
      <c r="H43" s="162" t="s">
        <v>71</v>
      </c>
      <c r="I43" s="162"/>
      <c r="J43" s="4"/>
      <c r="K43" s="162" t="s">
        <v>72</v>
      </c>
      <c r="L43" s="162"/>
      <c r="M43" s="162"/>
      <c r="N43" s="164"/>
    </row>
    <row r="44" spans="2:14" ht="68.25" x14ac:dyDescent="0.25">
      <c r="B44" s="161"/>
      <c r="C44" s="5" t="s">
        <v>73</v>
      </c>
      <c r="D44" s="5" t="s">
        <v>74</v>
      </c>
      <c r="E44" s="5" t="s">
        <v>75</v>
      </c>
      <c r="F44" s="167"/>
      <c r="G44" s="169"/>
      <c r="H44" s="5" t="s">
        <v>76</v>
      </c>
      <c r="I44" s="5" t="s">
        <v>75</v>
      </c>
      <c r="J44" s="5"/>
      <c r="K44" s="5" t="s">
        <v>77</v>
      </c>
      <c r="L44" s="5" t="s">
        <v>78</v>
      </c>
      <c r="M44" s="5" t="s">
        <v>79</v>
      </c>
      <c r="N44" s="164"/>
    </row>
    <row r="45" spans="2:14" x14ac:dyDescent="0.25">
      <c r="B45" s="6"/>
      <c r="C45" s="7"/>
      <c r="D45" s="7"/>
      <c r="E45" s="7"/>
      <c r="F45" s="7"/>
      <c r="G45" s="7"/>
      <c r="H45" s="7"/>
      <c r="I45" s="7"/>
      <c r="J45" s="7"/>
      <c r="K45" s="7"/>
      <c r="L45" s="7"/>
      <c r="M45" s="7"/>
      <c r="N45" s="8"/>
    </row>
    <row r="46" spans="2:14" ht="14.25" customHeight="1" x14ac:dyDescent="0.25">
      <c r="B46" s="9" t="s">
        <v>57</v>
      </c>
      <c r="C46" s="109">
        <v>60.387450798666862</v>
      </c>
      <c r="D46" s="110">
        <v>39.726197503517305</v>
      </c>
      <c r="E46" s="111">
        <v>36.104952029070795</v>
      </c>
      <c r="F46" s="10"/>
      <c r="G46" s="111">
        <v>93.051696169617514</v>
      </c>
      <c r="H46" s="110">
        <v>95.070324251581368</v>
      </c>
      <c r="I46" s="111">
        <v>93.358435738684747</v>
      </c>
      <c r="J46" s="10"/>
      <c r="K46" s="110">
        <v>83.052542350810384</v>
      </c>
      <c r="L46" s="110">
        <v>79.272809321564836</v>
      </c>
      <c r="M46" s="111">
        <v>74.955885457240427</v>
      </c>
      <c r="N46" s="112">
        <v>6999.5676267307153</v>
      </c>
    </row>
    <row r="47" spans="2:14" x14ac:dyDescent="0.25">
      <c r="B47" s="11"/>
      <c r="C47" s="12"/>
      <c r="D47" s="12"/>
      <c r="E47" s="12"/>
      <c r="F47" s="10"/>
      <c r="G47" s="12"/>
      <c r="H47" s="12"/>
      <c r="I47" s="12"/>
      <c r="J47" s="10"/>
      <c r="K47" s="12"/>
      <c r="L47" s="12"/>
      <c r="M47" s="12"/>
      <c r="N47" s="13"/>
    </row>
    <row r="48" spans="2:14" x14ac:dyDescent="0.25">
      <c r="B48" s="9" t="s">
        <v>80</v>
      </c>
      <c r="C48" s="12"/>
      <c r="D48" s="12"/>
      <c r="E48" s="12"/>
      <c r="F48" s="10"/>
      <c r="G48" s="12"/>
      <c r="H48" s="12"/>
      <c r="I48" s="12"/>
      <c r="J48" s="10"/>
      <c r="K48" s="12"/>
      <c r="L48" s="12"/>
      <c r="M48" s="12"/>
      <c r="N48" s="13"/>
    </row>
    <row r="49" spans="2:14" x14ac:dyDescent="0.25">
      <c r="B49" s="11" t="s">
        <v>81</v>
      </c>
      <c r="C49" s="113">
        <v>66.859526449548753</v>
      </c>
      <c r="D49" s="114">
        <v>45.678548690214512</v>
      </c>
      <c r="E49" s="115">
        <v>41.703600789339468</v>
      </c>
      <c r="F49" s="10"/>
      <c r="G49" s="115">
        <v>94.452668547462224</v>
      </c>
      <c r="H49" s="114">
        <v>96.172420167223478</v>
      </c>
      <c r="I49" s="115">
        <v>94.939194132328808</v>
      </c>
      <c r="J49" s="10"/>
      <c r="K49" s="114">
        <v>87.439706423472657</v>
      </c>
      <c r="L49" s="114">
        <v>84.50962337978055</v>
      </c>
      <c r="M49" s="115">
        <v>80.736921294439213</v>
      </c>
      <c r="N49" s="116">
        <v>5287.0786944805122</v>
      </c>
    </row>
    <row r="50" spans="2:14" x14ac:dyDescent="0.25">
      <c r="B50" s="11" t="s">
        <v>82</v>
      </c>
      <c r="C50" s="113">
        <v>49.021703742153484</v>
      </c>
      <c r="D50" s="114">
        <v>26.968123987262643</v>
      </c>
      <c r="E50" s="115">
        <v>23.965272055935952</v>
      </c>
      <c r="F50" s="10"/>
      <c r="G50" s="115">
        <v>90.739831894246123</v>
      </c>
      <c r="H50" s="114">
        <v>93.401283011209912</v>
      </c>
      <c r="I50" s="115">
        <v>90.656551290419998</v>
      </c>
      <c r="J50" s="10"/>
      <c r="K50" s="114">
        <v>77.365905228639619</v>
      </c>
      <c r="L50" s="114">
        <v>72.172275394356461</v>
      </c>
      <c r="M50" s="115">
        <v>66.450790297822749</v>
      </c>
      <c r="N50" s="116">
        <v>1177.9076462074911</v>
      </c>
    </row>
    <row r="51" spans="2:14" x14ac:dyDescent="0.25">
      <c r="B51" s="11" t="s">
        <v>83</v>
      </c>
      <c r="C51" s="113">
        <v>21.421303902069539</v>
      </c>
      <c r="D51" s="114">
        <v>8.9680747916395998</v>
      </c>
      <c r="E51" s="115">
        <v>7.4824111453591984</v>
      </c>
      <c r="F51" s="10"/>
      <c r="G51" s="115">
        <v>84.289906848153962</v>
      </c>
      <c r="H51" s="114">
        <v>87.848052359919265</v>
      </c>
      <c r="I51" s="115">
        <v>83.677917904467193</v>
      </c>
      <c r="J51" s="10"/>
      <c r="K51" s="114">
        <v>52.19297285022207</v>
      </c>
      <c r="L51" s="114">
        <v>43.125500514380306</v>
      </c>
      <c r="M51" s="115">
        <v>36.520991974574841</v>
      </c>
      <c r="N51" s="116">
        <v>534.58128604282263</v>
      </c>
    </row>
    <row r="52" spans="2:14" x14ac:dyDescent="0.25">
      <c r="B52" s="9" t="s">
        <v>84</v>
      </c>
      <c r="C52" s="12"/>
      <c r="D52" s="12"/>
      <c r="E52" s="12"/>
      <c r="F52" s="10"/>
      <c r="G52" s="10"/>
      <c r="H52" s="10"/>
      <c r="I52" s="10"/>
      <c r="J52" s="10"/>
      <c r="K52" s="10"/>
      <c r="L52" s="10"/>
      <c r="M52" s="10"/>
      <c r="N52" s="14"/>
    </row>
    <row r="53" spans="2:14" x14ac:dyDescent="0.25">
      <c r="B53" s="15" t="s">
        <v>85</v>
      </c>
      <c r="C53" s="113">
        <v>72.652304632491024</v>
      </c>
      <c r="D53" s="114">
        <v>54.570552813379372</v>
      </c>
      <c r="E53" s="115">
        <v>49.598406532517252</v>
      </c>
      <c r="F53" s="10"/>
      <c r="G53" s="115">
        <v>94.639568024495631</v>
      </c>
      <c r="H53" s="114">
        <v>97.005972983718848</v>
      </c>
      <c r="I53" s="115">
        <v>95.897980411397924</v>
      </c>
      <c r="J53" s="10"/>
      <c r="K53" s="114">
        <v>90.349494740604925</v>
      </c>
      <c r="L53" s="114">
        <v>87.594881638227122</v>
      </c>
      <c r="M53" s="115">
        <v>84.642113415078157</v>
      </c>
      <c r="N53" s="116">
        <v>2584.9867616645529</v>
      </c>
    </row>
    <row r="54" spans="2:14" x14ac:dyDescent="0.25">
      <c r="B54" s="15" t="s">
        <v>86</v>
      </c>
      <c r="C54" s="113">
        <v>62.373884218111783</v>
      </c>
      <c r="D54" s="114">
        <v>37.126310633951334</v>
      </c>
      <c r="E54" s="115">
        <v>34.11510552383514</v>
      </c>
      <c r="F54" s="10"/>
      <c r="G54" s="115">
        <v>93.984724201782285</v>
      </c>
      <c r="H54" s="114">
        <v>95.23411556918731</v>
      </c>
      <c r="I54" s="115">
        <v>93.963033089492171</v>
      </c>
      <c r="J54" s="10"/>
      <c r="K54" s="114">
        <v>84.294340183804962</v>
      </c>
      <c r="L54" s="114">
        <v>81.124676592893891</v>
      </c>
      <c r="M54" s="115">
        <v>76.077128555709407</v>
      </c>
      <c r="N54" s="116">
        <v>2131.3149755181898</v>
      </c>
    </row>
    <row r="55" spans="2:14" x14ac:dyDescent="0.25">
      <c r="B55" s="15" t="s">
        <v>87</v>
      </c>
      <c r="C55" s="113">
        <v>55.797008209038808</v>
      </c>
      <c r="D55" s="114">
        <v>39.737003275160241</v>
      </c>
      <c r="E55" s="115">
        <v>36.818157336135769</v>
      </c>
      <c r="F55" s="10"/>
      <c r="G55" s="115">
        <v>93.62147223167031</v>
      </c>
      <c r="H55" s="114">
        <v>94.427640090349442</v>
      </c>
      <c r="I55" s="115">
        <v>93.398614669108042</v>
      </c>
      <c r="J55" s="10"/>
      <c r="K55" s="114">
        <v>83.59833859055459</v>
      </c>
      <c r="L55" s="114">
        <v>81.20583755772941</v>
      </c>
      <c r="M55" s="115">
        <v>79.124955614631517</v>
      </c>
      <c r="N55" s="116">
        <v>438.76804285786324</v>
      </c>
    </row>
    <row r="56" spans="2:14" x14ac:dyDescent="0.25">
      <c r="B56" s="15" t="s">
        <v>88</v>
      </c>
      <c r="C56" s="113">
        <v>63.062085883970049</v>
      </c>
      <c r="D56" s="114">
        <v>39.96639439701346</v>
      </c>
      <c r="E56" s="115">
        <v>37.597123889355359</v>
      </c>
      <c r="F56" s="10"/>
      <c r="G56" s="115">
        <v>87.864154178800192</v>
      </c>
      <c r="H56" s="114">
        <v>91.093650185585489</v>
      </c>
      <c r="I56" s="115">
        <v>89.667172678598362</v>
      </c>
      <c r="J56" s="10"/>
      <c r="K56" s="114">
        <v>85.995749567116889</v>
      </c>
      <c r="L56" s="114">
        <v>70.381208439492482</v>
      </c>
      <c r="M56" s="115">
        <v>69.552144117622305</v>
      </c>
      <c r="N56" s="116">
        <v>45.531092258633123</v>
      </c>
    </row>
    <row r="57" spans="2:14" x14ac:dyDescent="0.25">
      <c r="B57" s="15" t="s">
        <v>89</v>
      </c>
      <c r="C57" s="113">
        <v>53.341625930161108</v>
      </c>
      <c r="D57" s="114">
        <v>31.154207560439769</v>
      </c>
      <c r="E57" s="115">
        <v>29.362689111157469</v>
      </c>
      <c r="F57" s="10"/>
      <c r="G57" s="115">
        <v>93.757816877625785</v>
      </c>
      <c r="H57" s="114">
        <v>96.41863329670818</v>
      </c>
      <c r="I57" s="115">
        <v>95.618240693764776</v>
      </c>
      <c r="J57" s="10"/>
      <c r="K57" s="114">
        <v>80.206916366884229</v>
      </c>
      <c r="L57" s="114">
        <v>76.566327747493816</v>
      </c>
      <c r="M57" s="115">
        <v>72.912675133588323</v>
      </c>
      <c r="N57" s="116">
        <v>273.91991440097263</v>
      </c>
    </row>
    <row r="58" spans="2:14" x14ac:dyDescent="0.25">
      <c r="B58" s="15" t="s">
        <v>90</v>
      </c>
      <c r="C58" s="113">
        <v>53.212220258713302</v>
      </c>
      <c r="D58" s="114">
        <v>30.336353813204465</v>
      </c>
      <c r="E58" s="115">
        <v>27.089645002249206</v>
      </c>
      <c r="F58" s="10"/>
      <c r="G58" s="115">
        <v>95.32301188082937</v>
      </c>
      <c r="H58" s="114">
        <v>96.382091133927005</v>
      </c>
      <c r="I58" s="115">
        <v>94.026683007923566</v>
      </c>
      <c r="J58" s="10"/>
      <c r="K58" s="114">
        <v>85.043702863113083</v>
      </c>
      <c r="L58" s="114">
        <v>82.268899998419585</v>
      </c>
      <c r="M58" s="115">
        <v>77.741025686212794</v>
      </c>
      <c r="N58" s="116">
        <v>467.97387870099345</v>
      </c>
    </row>
    <row r="59" spans="2:14" x14ac:dyDescent="0.25">
      <c r="B59" s="16" t="s">
        <v>91</v>
      </c>
      <c r="C59" s="113">
        <v>37.169325912506281</v>
      </c>
      <c r="D59" s="114">
        <v>15.325922408398853</v>
      </c>
      <c r="E59" s="115">
        <v>11.292825965700048</v>
      </c>
      <c r="F59" s="10"/>
      <c r="G59" s="115">
        <v>86.982351642718569</v>
      </c>
      <c r="H59" s="114">
        <v>89.976648828138266</v>
      </c>
      <c r="I59" s="115">
        <v>83.39090810585752</v>
      </c>
      <c r="J59" s="10"/>
      <c r="K59" s="114">
        <v>71.210331441782998</v>
      </c>
      <c r="L59" s="114">
        <v>64.863004194740654</v>
      </c>
      <c r="M59" s="115">
        <v>54.196522526749924</v>
      </c>
      <c r="N59" s="116">
        <v>206.85039038347915</v>
      </c>
    </row>
    <row r="60" spans="2:14" x14ac:dyDescent="0.25">
      <c r="B60" s="16" t="s">
        <v>92</v>
      </c>
      <c r="C60" s="113">
        <v>50.487680216411441</v>
      </c>
      <c r="D60" s="114">
        <v>25.105808889865351</v>
      </c>
      <c r="E60" s="115">
        <v>21.781595813321989</v>
      </c>
      <c r="F60" s="10"/>
      <c r="G60" s="115">
        <v>88.540209418319478</v>
      </c>
      <c r="H60" s="114">
        <v>92.034134486094842</v>
      </c>
      <c r="I60" s="115">
        <v>88.930130579878778</v>
      </c>
      <c r="J60" s="10"/>
      <c r="K60" s="114">
        <v>73.26771266182169</v>
      </c>
      <c r="L60" s="114">
        <v>65.77948489047111</v>
      </c>
      <c r="M60" s="115">
        <v>59.385205203802904</v>
      </c>
      <c r="N60" s="116">
        <v>315.64128490331763</v>
      </c>
    </row>
    <row r="61" spans="2:14" x14ac:dyDescent="0.25">
      <c r="B61" s="16" t="s">
        <v>93</v>
      </c>
      <c r="C61" s="113">
        <v>26.313278027236716</v>
      </c>
      <c r="D61" s="114">
        <v>11.827363959002147</v>
      </c>
      <c r="E61" s="115">
        <v>10.526484526040612</v>
      </c>
      <c r="F61" s="10"/>
      <c r="G61" s="115">
        <v>85.066380597284862</v>
      </c>
      <c r="H61" s="114">
        <v>88.837131038396151</v>
      </c>
      <c r="I61" s="115">
        <v>84.793082239505395</v>
      </c>
      <c r="J61" s="10"/>
      <c r="K61" s="114">
        <v>60.146407129691973</v>
      </c>
      <c r="L61" s="114">
        <v>49.945518344132942</v>
      </c>
      <c r="M61" s="115">
        <v>42.213902174512974</v>
      </c>
      <c r="N61" s="116">
        <v>284.73003489992988</v>
      </c>
    </row>
    <row r="62" spans="2:14" x14ac:dyDescent="0.25">
      <c r="B62" s="16" t="s">
        <v>94</v>
      </c>
      <c r="C62" s="113">
        <v>15.846419017495561</v>
      </c>
      <c r="D62" s="114">
        <v>5.7096340166261488</v>
      </c>
      <c r="E62" s="115">
        <v>4.013390614324666</v>
      </c>
      <c r="F62" s="10"/>
      <c r="G62" s="115">
        <v>83.405038764933991</v>
      </c>
      <c r="H62" s="114">
        <v>86.720900082901181</v>
      </c>
      <c r="I62" s="115">
        <v>82.40707864077676</v>
      </c>
      <c r="J62" s="10"/>
      <c r="K62" s="114">
        <v>43.129253498772385</v>
      </c>
      <c r="L62" s="114">
        <v>35.353420503569964</v>
      </c>
      <c r="M62" s="115">
        <v>30.033361784628344</v>
      </c>
      <c r="N62" s="116">
        <v>249.85125114289411</v>
      </c>
    </row>
    <row r="63" spans="2:14" x14ac:dyDescent="0.25">
      <c r="B63" s="9" t="s">
        <v>95</v>
      </c>
      <c r="C63" s="12"/>
      <c r="D63" s="12"/>
      <c r="E63" s="12"/>
      <c r="F63" s="10"/>
      <c r="G63" s="12"/>
      <c r="H63" s="12"/>
      <c r="I63" s="12"/>
      <c r="J63" s="10"/>
      <c r="K63" s="12"/>
      <c r="L63" s="12"/>
      <c r="M63" s="12"/>
      <c r="N63" s="13"/>
    </row>
    <row r="64" spans="2:14" x14ac:dyDescent="0.25">
      <c r="B64" s="11" t="s">
        <v>96</v>
      </c>
      <c r="C64" s="113">
        <v>71.027125905910978</v>
      </c>
      <c r="D64" s="114">
        <v>49.807079587493455</v>
      </c>
      <c r="E64" s="115">
        <v>43.967451899781672</v>
      </c>
      <c r="F64" s="10"/>
      <c r="G64" s="115">
        <v>81.575340504260836</v>
      </c>
      <c r="H64" s="114">
        <v>89.006491858460819</v>
      </c>
      <c r="I64" s="115">
        <v>86.682055839590859</v>
      </c>
      <c r="J64" s="10"/>
      <c r="K64" s="114">
        <v>88.466669020361905</v>
      </c>
      <c r="L64" s="114">
        <v>82.603256504609632</v>
      </c>
      <c r="M64" s="115">
        <v>77.092134285804349</v>
      </c>
      <c r="N64" s="116">
        <v>1352.5264441730064</v>
      </c>
    </row>
    <row r="65" spans="2:14" x14ac:dyDescent="0.25">
      <c r="B65" s="11" t="s">
        <v>97</v>
      </c>
      <c r="C65" s="113">
        <v>67.735409401363626</v>
      </c>
      <c r="D65" s="114">
        <v>46.129633331608737</v>
      </c>
      <c r="E65" s="115">
        <v>40.932410253190568</v>
      </c>
      <c r="F65" s="10"/>
      <c r="G65" s="115">
        <v>75.546487444997481</v>
      </c>
      <c r="H65" s="114">
        <v>85.171095192691254</v>
      </c>
      <c r="I65" s="115">
        <v>82.426111651320724</v>
      </c>
      <c r="J65" s="10"/>
      <c r="K65" s="114">
        <v>87.513045967430983</v>
      </c>
      <c r="L65" s="114">
        <v>82.337003983622054</v>
      </c>
      <c r="M65" s="115">
        <v>76.850716870282099</v>
      </c>
      <c r="N65" s="116">
        <v>812.346921778769</v>
      </c>
    </row>
    <row r="66" spans="2:14" x14ac:dyDescent="0.25">
      <c r="B66" s="11" t="s">
        <v>98</v>
      </c>
      <c r="C66" s="113">
        <v>75.977361260974561</v>
      </c>
      <c r="D66" s="114">
        <v>55.337393163124545</v>
      </c>
      <c r="E66" s="115">
        <v>48.531687745211229</v>
      </c>
      <c r="F66" s="10"/>
      <c r="G66" s="115">
        <v>90.641808264537175</v>
      </c>
      <c r="H66" s="114">
        <v>94.774338557700588</v>
      </c>
      <c r="I66" s="115">
        <v>93.082341332235103</v>
      </c>
      <c r="J66" s="10"/>
      <c r="K66" s="114">
        <v>89.900771424230058</v>
      </c>
      <c r="L66" s="114">
        <v>83.003659346393235</v>
      </c>
      <c r="M66" s="115">
        <v>77.455188948621398</v>
      </c>
      <c r="N66" s="116">
        <v>540.17952239423289</v>
      </c>
    </row>
    <row r="67" spans="2:14" x14ac:dyDescent="0.25">
      <c r="B67" s="11" t="s">
        <v>99</v>
      </c>
      <c r="C67" s="113">
        <v>76.099191483507454</v>
      </c>
      <c r="D67" s="114">
        <v>48.976722381475</v>
      </c>
      <c r="E67" s="115">
        <v>42.946311111850306</v>
      </c>
      <c r="F67" s="10"/>
      <c r="G67" s="115">
        <v>95.376620099202015</v>
      </c>
      <c r="H67" s="114">
        <v>95.491131095347185</v>
      </c>
      <c r="I67" s="115">
        <v>94.564310383426147</v>
      </c>
      <c r="J67" s="10"/>
      <c r="K67" s="114">
        <v>91.538445991348112</v>
      </c>
      <c r="L67" s="114">
        <v>86.541031552200067</v>
      </c>
      <c r="M67" s="115">
        <v>82.839733069198886</v>
      </c>
      <c r="N67" s="116">
        <v>1012.2588545012396</v>
      </c>
    </row>
    <row r="68" spans="2:14" x14ac:dyDescent="0.25">
      <c r="B68" s="11" t="s">
        <v>100</v>
      </c>
      <c r="C68" s="113">
        <v>65.159755948532194</v>
      </c>
      <c r="D68" s="114">
        <v>44.783212582652993</v>
      </c>
      <c r="E68" s="115">
        <v>42.071617351675215</v>
      </c>
      <c r="F68" s="10"/>
      <c r="G68" s="115">
        <v>96.317161650596091</v>
      </c>
      <c r="H68" s="114">
        <v>97.186593349780921</v>
      </c>
      <c r="I68" s="115">
        <v>96.31952800192343</v>
      </c>
      <c r="J68" s="10"/>
      <c r="K68" s="114">
        <v>88.239816774173946</v>
      </c>
      <c r="L68" s="114">
        <v>85.299577478640543</v>
      </c>
      <c r="M68" s="115">
        <v>81.026613836839346</v>
      </c>
      <c r="N68" s="116">
        <v>974.43724832145438</v>
      </c>
    </row>
    <row r="69" spans="2:14" x14ac:dyDescent="0.25">
      <c r="B69" s="11" t="s">
        <v>101</v>
      </c>
      <c r="C69" s="113">
        <v>62.501323987540978</v>
      </c>
      <c r="D69" s="114">
        <v>40.490551600888701</v>
      </c>
      <c r="E69" s="115">
        <v>38.360190693311147</v>
      </c>
      <c r="F69" s="10"/>
      <c r="G69" s="115">
        <v>95.698064442354919</v>
      </c>
      <c r="H69" s="114">
        <v>96.245775549084001</v>
      </c>
      <c r="I69" s="115">
        <v>95.496843362004554</v>
      </c>
      <c r="J69" s="10"/>
      <c r="K69" s="114">
        <v>84.887594944345679</v>
      </c>
      <c r="L69" s="114">
        <v>81.928961006088045</v>
      </c>
      <c r="M69" s="115">
        <v>76.001840565257012</v>
      </c>
      <c r="N69" s="116">
        <v>1001.3972409360152</v>
      </c>
    </row>
    <row r="70" spans="2:14" x14ac:dyDescent="0.25">
      <c r="B70" s="11" t="s">
        <v>102</v>
      </c>
      <c r="C70" s="113">
        <v>51.079502631674153</v>
      </c>
      <c r="D70" s="114">
        <v>32.797865466781431</v>
      </c>
      <c r="E70" s="115">
        <v>30.854620201063863</v>
      </c>
      <c r="F70" s="10"/>
      <c r="G70" s="115">
        <v>96.112109187463304</v>
      </c>
      <c r="H70" s="114">
        <v>97.348928965028989</v>
      </c>
      <c r="I70" s="115">
        <v>95.275082891200938</v>
      </c>
      <c r="J70" s="10"/>
      <c r="K70" s="114">
        <v>82.656697673460343</v>
      </c>
      <c r="L70" s="114">
        <v>79.728372341682999</v>
      </c>
      <c r="M70" s="115">
        <v>75.855508933134345</v>
      </c>
      <c r="N70" s="116">
        <v>941.2842340579474</v>
      </c>
    </row>
    <row r="71" spans="2:14" x14ac:dyDescent="0.25">
      <c r="B71" s="11" t="s">
        <v>103</v>
      </c>
      <c r="C71" s="113">
        <v>45.391024451276387</v>
      </c>
      <c r="D71" s="114">
        <v>29.293002378526644</v>
      </c>
      <c r="E71" s="115">
        <v>26.731867315310009</v>
      </c>
      <c r="F71" s="10"/>
      <c r="G71" s="115">
        <v>95.966586738837023</v>
      </c>
      <c r="H71" s="114">
        <v>96.675335555173547</v>
      </c>
      <c r="I71" s="115">
        <v>94.571250395940851</v>
      </c>
      <c r="J71" s="10"/>
      <c r="K71" s="114">
        <v>75.614770395446641</v>
      </c>
      <c r="L71" s="114">
        <v>72.097951788944741</v>
      </c>
      <c r="M71" s="115">
        <v>67.892944758021059</v>
      </c>
      <c r="N71" s="116">
        <v>817.5551220061343</v>
      </c>
    </row>
    <row r="72" spans="2:14" x14ac:dyDescent="0.25">
      <c r="B72" s="11" t="s">
        <v>104</v>
      </c>
      <c r="C72" s="113">
        <v>42.567266321155401</v>
      </c>
      <c r="D72" s="114">
        <v>24.571902557833226</v>
      </c>
      <c r="E72" s="115">
        <v>21.632332033475528</v>
      </c>
      <c r="F72" s="10"/>
      <c r="G72" s="115">
        <v>95.354518999503966</v>
      </c>
      <c r="H72" s="114">
        <v>96.2693610391633</v>
      </c>
      <c r="I72" s="115">
        <v>93.343855724226245</v>
      </c>
      <c r="J72" s="10"/>
      <c r="K72" s="114">
        <v>64.886310155390106</v>
      </c>
      <c r="L72" s="114">
        <v>62.655497527522307</v>
      </c>
      <c r="M72" s="115">
        <v>60.618451360733758</v>
      </c>
      <c r="N72" s="116">
        <v>900.10848273504996</v>
      </c>
    </row>
    <row r="73" spans="2:14" x14ac:dyDescent="0.25">
      <c r="B73" s="149" t="s">
        <v>105</v>
      </c>
      <c r="C73" s="150"/>
      <c r="D73" s="150"/>
      <c r="E73" s="150"/>
      <c r="F73" s="150"/>
      <c r="G73" s="150"/>
      <c r="H73" s="150"/>
      <c r="I73" s="150"/>
      <c r="J73" s="150"/>
      <c r="K73" s="150"/>
      <c r="L73" s="150"/>
      <c r="M73" s="150"/>
      <c r="N73" s="151"/>
    </row>
    <row r="74" spans="2:14" x14ac:dyDescent="0.25">
      <c r="B74" s="152" t="s">
        <v>106</v>
      </c>
      <c r="C74" s="153"/>
      <c r="D74" s="153"/>
      <c r="E74" s="153"/>
      <c r="F74" s="153"/>
      <c r="G74" s="153"/>
      <c r="H74" s="153"/>
      <c r="I74" s="153"/>
      <c r="J74" s="153"/>
      <c r="K74" s="153"/>
      <c r="L74" s="153"/>
      <c r="M74" s="153"/>
      <c r="N74" s="154"/>
    </row>
    <row r="75" spans="2:14" x14ac:dyDescent="0.25">
      <c r="B75" s="152" t="s">
        <v>107</v>
      </c>
      <c r="C75" s="153"/>
      <c r="D75" s="153"/>
      <c r="E75" s="153"/>
      <c r="F75" s="153"/>
      <c r="G75" s="153"/>
      <c r="H75" s="153"/>
      <c r="I75" s="153"/>
      <c r="J75" s="153"/>
      <c r="K75" s="153"/>
      <c r="L75" s="153"/>
      <c r="M75" s="153"/>
      <c r="N75" s="154"/>
    </row>
    <row r="78" spans="2:14" x14ac:dyDescent="0.25">
      <c r="B78" s="155" t="s">
        <v>209</v>
      </c>
      <c r="C78" s="155"/>
      <c r="D78" s="155"/>
      <c r="E78" s="155"/>
      <c r="F78" s="117"/>
      <c r="G78" s="117"/>
      <c r="H78" s="117"/>
      <c r="I78" s="117"/>
      <c r="J78" s="117"/>
      <c r="K78" s="117"/>
      <c r="L78" s="117"/>
      <c r="M78" s="117"/>
      <c r="N78" s="117"/>
    </row>
    <row r="79" spans="2:14" x14ac:dyDescent="0.25">
      <c r="B79" s="118"/>
      <c r="C79" s="118"/>
      <c r="D79" s="118"/>
      <c r="E79" s="118"/>
      <c r="F79" s="117"/>
      <c r="G79" s="117"/>
      <c r="H79" s="117"/>
      <c r="I79" s="117"/>
      <c r="J79" s="117"/>
      <c r="K79" s="117"/>
      <c r="L79" s="117"/>
      <c r="M79" s="117"/>
      <c r="N79" s="117"/>
    </row>
    <row r="80" spans="2:14" ht="21.75" customHeight="1" x14ac:dyDescent="0.25">
      <c r="B80" s="146" t="s">
        <v>215</v>
      </c>
      <c r="C80" s="146"/>
      <c r="D80" s="146"/>
      <c r="E80" s="146"/>
      <c r="F80" s="146"/>
      <c r="G80" s="119"/>
      <c r="H80" s="119"/>
      <c r="I80" s="119"/>
      <c r="J80" s="120"/>
      <c r="K80" s="119"/>
      <c r="L80" s="119"/>
      <c r="M80" s="119"/>
      <c r="N80" s="119"/>
    </row>
    <row r="81" spans="2:14" ht="32.25" customHeight="1" x14ac:dyDescent="0.25">
      <c r="B81" s="121" t="s">
        <v>59</v>
      </c>
      <c r="C81" s="122">
        <v>2015</v>
      </c>
      <c r="D81" s="123">
        <v>2016</v>
      </c>
      <c r="E81" s="122">
        <v>2017</v>
      </c>
      <c r="F81" s="122">
        <v>2018</v>
      </c>
      <c r="G81" s="124"/>
      <c r="H81" s="119"/>
      <c r="I81" s="119"/>
      <c r="J81" s="119"/>
      <c r="K81" s="124"/>
      <c r="L81" s="70"/>
      <c r="M81" s="118"/>
      <c r="N81" s="118"/>
    </row>
    <row r="82" spans="2:14" ht="25.5" x14ac:dyDescent="0.25">
      <c r="B82" s="125" t="s">
        <v>60</v>
      </c>
      <c r="C82" s="39">
        <v>37975</v>
      </c>
      <c r="D82" s="39">
        <v>38253</v>
      </c>
      <c r="E82" s="39">
        <v>35586</v>
      </c>
      <c r="F82" s="39">
        <v>40394</v>
      </c>
      <c r="G82" s="124"/>
      <c r="H82" s="124"/>
      <c r="I82" s="124"/>
      <c r="J82" s="124"/>
      <c r="K82" s="124"/>
      <c r="M82" s="118"/>
      <c r="N82" s="118"/>
    </row>
    <row r="83" spans="2:14" ht="25.5" x14ac:dyDescent="0.25">
      <c r="B83" s="125" t="s">
        <v>61</v>
      </c>
      <c r="C83" s="39">
        <v>35981</v>
      </c>
      <c r="D83" s="39">
        <v>44162</v>
      </c>
      <c r="E83" s="39">
        <v>50195</v>
      </c>
      <c r="F83" s="39">
        <v>51507</v>
      </c>
      <c r="G83" s="124"/>
      <c r="H83" s="124"/>
      <c r="I83" s="124"/>
      <c r="J83" s="124"/>
      <c r="K83" s="124"/>
      <c r="L83" s="70"/>
      <c r="M83" s="118"/>
      <c r="N83" s="118"/>
    </row>
    <row r="84" spans="2:14" x14ac:dyDescent="0.25">
      <c r="B84" s="125"/>
      <c r="C84" s="39"/>
      <c r="D84" s="39"/>
      <c r="E84" s="39"/>
      <c r="F84" s="39"/>
      <c r="G84" s="124"/>
      <c r="H84" s="124"/>
      <c r="I84" s="124"/>
      <c r="J84" s="124"/>
      <c r="K84" s="124"/>
      <c r="M84" s="118"/>
      <c r="N84" s="118"/>
    </row>
    <row r="85" spans="2:14" ht="25.5" x14ac:dyDescent="0.25">
      <c r="B85" s="125" t="s">
        <v>62</v>
      </c>
      <c r="C85" s="39">
        <v>94572</v>
      </c>
      <c r="D85" s="39">
        <v>95369</v>
      </c>
      <c r="E85" s="39">
        <v>96430</v>
      </c>
      <c r="F85" s="39">
        <v>97639</v>
      </c>
      <c r="G85" s="124"/>
      <c r="H85" s="124"/>
      <c r="I85" s="124"/>
      <c r="J85" s="124"/>
      <c r="K85" s="124"/>
      <c r="L85" s="70"/>
      <c r="M85" s="118"/>
      <c r="N85" s="118"/>
    </row>
    <row r="86" spans="2:14" x14ac:dyDescent="0.25">
      <c r="B86" s="126" t="s">
        <v>63</v>
      </c>
      <c r="C86" s="127">
        <f>C83/C85*100</f>
        <v>38.046144736285584</v>
      </c>
      <c r="D86" s="127">
        <f>D83/D85*100</f>
        <v>46.306451782025604</v>
      </c>
      <c r="E86" s="127">
        <f>E83/E85*100</f>
        <v>52.053302914030908</v>
      </c>
      <c r="F86" s="127">
        <f>F83/F85*100</f>
        <v>52.75248619916222</v>
      </c>
      <c r="G86" s="124"/>
      <c r="H86" s="124"/>
      <c r="I86" s="124"/>
      <c r="J86" s="124"/>
      <c r="K86" s="124"/>
      <c r="M86" s="118"/>
      <c r="N86" s="118"/>
    </row>
    <row r="87" spans="2:14" x14ac:dyDescent="0.25">
      <c r="B87" s="128" t="s">
        <v>216</v>
      </c>
      <c r="C87" s="57"/>
      <c r="D87" s="57"/>
      <c r="E87" s="57"/>
      <c r="F87" s="57"/>
      <c r="G87" s="124"/>
      <c r="H87" s="124"/>
      <c r="I87" s="124"/>
      <c r="J87" s="124"/>
      <c r="K87" s="124"/>
      <c r="L87" s="70"/>
      <c r="M87" s="118"/>
      <c r="N87" s="118"/>
    </row>
    <row r="88" spans="2:14" x14ac:dyDescent="0.25">
      <c r="B88" s="128"/>
      <c r="G88" s="124"/>
      <c r="H88" s="124"/>
      <c r="I88" s="124"/>
      <c r="J88" s="124"/>
      <c r="K88" s="124"/>
      <c r="L88" s="70"/>
      <c r="M88" s="118"/>
      <c r="N88" s="118"/>
    </row>
    <row r="89" spans="2:14" x14ac:dyDescent="0.25">
      <c r="B89" s="128"/>
      <c r="G89" s="124"/>
      <c r="H89" s="124"/>
      <c r="I89" s="124"/>
      <c r="J89" s="124"/>
      <c r="K89" s="124"/>
      <c r="L89" s="70"/>
      <c r="M89" s="118"/>
      <c r="N89" s="118"/>
    </row>
    <row r="90" spans="2:14" x14ac:dyDescent="0.25">
      <c r="B90" s="136" t="s">
        <v>210</v>
      </c>
      <c r="C90" s="136"/>
      <c r="D90" s="136"/>
      <c r="E90" s="136"/>
      <c r="F90" s="136"/>
      <c r="G90" s="34"/>
      <c r="H90" s="34"/>
      <c r="I90" s="70"/>
      <c r="J90" s="70"/>
      <c r="K90" s="129"/>
    </row>
    <row r="91" spans="2:14" ht="40.5" customHeight="1" x14ac:dyDescent="0.25">
      <c r="B91" s="130" t="s">
        <v>64</v>
      </c>
      <c r="C91" s="130" t="s">
        <v>212</v>
      </c>
      <c r="D91" s="130" t="s">
        <v>213</v>
      </c>
      <c r="E91" s="130" t="s">
        <v>65</v>
      </c>
      <c r="F91" s="130" t="s">
        <v>214</v>
      </c>
      <c r="I91" s="129"/>
      <c r="J91" s="147"/>
      <c r="K91" s="147"/>
      <c r="L91" s="147"/>
    </row>
    <row r="92" spans="2:14" x14ac:dyDescent="0.25">
      <c r="B92" s="131">
        <v>2008</v>
      </c>
      <c r="C92" s="132">
        <v>657186</v>
      </c>
      <c r="D92" s="132">
        <v>75525</v>
      </c>
      <c r="E92" s="66">
        <v>517052</v>
      </c>
      <c r="F92" s="67">
        <f>C92/E92*100</f>
        <v>127.10249646070415</v>
      </c>
      <c r="I92" s="129"/>
      <c r="J92" s="147"/>
      <c r="K92" s="147"/>
      <c r="L92" s="147"/>
    </row>
    <row r="93" spans="2:14" x14ac:dyDescent="0.25">
      <c r="B93" s="131">
        <v>2009</v>
      </c>
      <c r="C93" s="132">
        <v>763912</v>
      </c>
      <c r="D93" s="132">
        <v>83747</v>
      </c>
      <c r="E93" s="66">
        <v>524143</v>
      </c>
      <c r="F93" s="67">
        <f t="shared" ref="F93:F100" si="0">C93/E93*100</f>
        <v>145.7449589138842</v>
      </c>
      <c r="J93" s="133"/>
      <c r="K93" s="148"/>
      <c r="L93" s="147"/>
    </row>
    <row r="94" spans="2:14" x14ac:dyDescent="0.25">
      <c r="B94" s="131">
        <v>2010</v>
      </c>
      <c r="C94" s="132">
        <v>545088</v>
      </c>
      <c r="D94" s="132">
        <v>77464</v>
      </c>
      <c r="E94" s="66">
        <v>531170</v>
      </c>
      <c r="F94" s="67">
        <f t="shared" si="0"/>
        <v>102.62025340286539</v>
      </c>
      <c r="J94" s="133"/>
      <c r="K94" s="148"/>
      <c r="L94" s="147"/>
    </row>
    <row r="95" spans="2:14" x14ac:dyDescent="0.25">
      <c r="B95" s="131">
        <v>2011</v>
      </c>
      <c r="C95" s="132">
        <v>559654</v>
      </c>
      <c r="D95" s="132">
        <v>85542</v>
      </c>
      <c r="E95" s="66">
        <v>539910</v>
      </c>
      <c r="F95" s="67">
        <f t="shared" si="0"/>
        <v>103.65690578059305</v>
      </c>
      <c r="I95" s="70"/>
    </row>
    <row r="96" spans="2:14" x14ac:dyDescent="0.25">
      <c r="B96" s="131">
        <v>2012</v>
      </c>
      <c r="C96" s="132">
        <v>569906</v>
      </c>
      <c r="D96" s="132">
        <v>86449</v>
      </c>
      <c r="E96" s="132">
        <v>541638</v>
      </c>
      <c r="F96" s="67">
        <f t="shared" si="0"/>
        <v>105.21898389699393</v>
      </c>
      <c r="I96" s="70"/>
    </row>
    <row r="97" spans="2:9" x14ac:dyDescent="0.25">
      <c r="B97" s="131">
        <v>2013</v>
      </c>
      <c r="C97" s="132">
        <v>686600</v>
      </c>
      <c r="D97" s="132">
        <v>84941</v>
      </c>
      <c r="E97" s="61">
        <v>550222</v>
      </c>
      <c r="F97" s="67">
        <f t="shared" si="0"/>
        <v>124.78599547091902</v>
      </c>
      <c r="I97" s="70"/>
    </row>
    <row r="98" spans="2:9" x14ac:dyDescent="0.25">
      <c r="B98" s="131">
        <v>2014</v>
      </c>
      <c r="C98" s="132">
        <v>779518</v>
      </c>
      <c r="D98" s="132">
        <v>117032</v>
      </c>
      <c r="E98" s="132">
        <v>558773</v>
      </c>
      <c r="F98" s="67">
        <f t="shared" si="0"/>
        <v>139.5053089537254</v>
      </c>
      <c r="I98" s="70"/>
    </row>
    <row r="99" spans="2:9" x14ac:dyDescent="0.25">
      <c r="B99" s="131">
        <v>2015</v>
      </c>
      <c r="C99" s="132">
        <v>750458</v>
      </c>
      <c r="D99" s="132">
        <v>91916</v>
      </c>
      <c r="E99" s="132">
        <v>567291</v>
      </c>
      <c r="F99" s="67">
        <f t="shared" si="0"/>
        <v>132.28801444056049</v>
      </c>
      <c r="I99" s="70"/>
    </row>
    <row r="100" spans="2:9" x14ac:dyDescent="0.25">
      <c r="B100" s="131">
        <v>2016</v>
      </c>
      <c r="C100" s="132">
        <v>791579</v>
      </c>
      <c r="D100" s="132">
        <v>89030</v>
      </c>
      <c r="E100" s="132">
        <v>575700</v>
      </c>
      <c r="F100" s="67">
        <f t="shared" si="0"/>
        <v>137.49852353656416</v>
      </c>
      <c r="I100" s="70"/>
    </row>
    <row r="101" spans="2:9" x14ac:dyDescent="0.25">
      <c r="B101" s="94" t="s">
        <v>211</v>
      </c>
      <c r="C101" s="94"/>
      <c r="D101" s="94"/>
      <c r="E101" s="94"/>
      <c r="F101" s="94"/>
      <c r="G101" s="94"/>
      <c r="I101" s="70"/>
    </row>
    <row r="102" spans="2:9" x14ac:dyDescent="0.25">
      <c r="I102" s="70"/>
    </row>
    <row r="103" spans="2:9" x14ac:dyDescent="0.25">
      <c r="I103" s="70"/>
    </row>
    <row r="104" spans="2:9" x14ac:dyDescent="0.25">
      <c r="I104" s="70"/>
    </row>
  </sheetData>
  <mergeCells count="27">
    <mergeCell ref="B2:H2"/>
    <mergeCell ref="B3:H3"/>
    <mergeCell ref="B23:C23"/>
    <mergeCell ref="D24:E24"/>
    <mergeCell ref="B24:B25"/>
    <mergeCell ref="B5:D5"/>
    <mergeCell ref="C6:D6"/>
    <mergeCell ref="B73:N73"/>
    <mergeCell ref="B74:N74"/>
    <mergeCell ref="B75:N75"/>
    <mergeCell ref="B78:E78"/>
    <mergeCell ref="B39:E39"/>
    <mergeCell ref="B41:N41"/>
    <mergeCell ref="B42:B44"/>
    <mergeCell ref="C42:M42"/>
    <mergeCell ref="N42:N44"/>
    <mergeCell ref="C43:E43"/>
    <mergeCell ref="F43:F44"/>
    <mergeCell ref="G43:G44"/>
    <mergeCell ref="H43:I43"/>
    <mergeCell ref="K43:M43"/>
    <mergeCell ref="B80:F80"/>
    <mergeCell ref="J91:K91"/>
    <mergeCell ref="J92:K92"/>
    <mergeCell ref="L91:L94"/>
    <mergeCell ref="K93:K94"/>
    <mergeCell ref="B90:F90"/>
  </mergeCells>
  <hyperlinks>
    <hyperlink ref="C19" r:id="rId1" xr:uid="{8E62F7E1-3BF2-45D4-AAAC-1633A2E786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S71"/>
  <sheetViews>
    <sheetView topLeftCell="A24" zoomScale="70" zoomScaleNormal="70" workbookViewId="0">
      <selection activeCell="Q7" sqref="Q7"/>
    </sheetView>
  </sheetViews>
  <sheetFormatPr defaultRowHeight="15.75" x14ac:dyDescent="0.25"/>
  <cols>
    <col min="3" max="3" width="47.25" customWidth="1"/>
    <col min="5" max="5" width="10.25" customWidth="1"/>
    <col min="7" max="7" width="10.125" customWidth="1"/>
    <col min="11" max="11" width="17.75" customWidth="1"/>
    <col min="13" max="13" width="10.875" bestFit="1" customWidth="1"/>
    <col min="14" max="14" width="13" customWidth="1"/>
  </cols>
  <sheetData>
    <row r="4" spans="3:14" ht="41.25" customHeight="1" x14ac:dyDescent="0.25">
      <c r="C4" s="19" t="s">
        <v>2</v>
      </c>
    </row>
    <row r="5" spans="3:14" ht="47.25" customHeight="1" x14ac:dyDescent="0.25">
      <c r="C5" s="18" t="s">
        <v>21</v>
      </c>
    </row>
    <row r="7" spans="3:14" x14ac:dyDescent="0.25">
      <c r="C7" s="20" t="s">
        <v>174</v>
      </c>
    </row>
    <row r="12" spans="3:14" ht="48.75" customHeight="1" x14ac:dyDescent="0.25">
      <c r="C12" s="189" t="s">
        <v>305</v>
      </c>
      <c r="D12" s="189"/>
      <c r="E12" s="189"/>
      <c r="F12" s="189"/>
      <c r="G12" s="189"/>
      <c r="H12" s="189"/>
      <c r="K12" s="187" t="s">
        <v>306</v>
      </c>
      <c r="L12" s="187"/>
      <c r="M12" s="187"/>
      <c r="N12" s="187"/>
    </row>
    <row r="13" spans="3:14" ht="24" customHeight="1" x14ac:dyDescent="0.25">
      <c r="C13" s="189">
        <v>2023</v>
      </c>
      <c r="D13" s="189"/>
      <c r="E13" s="189"/>
      <c r="F13" s="189"/>
      <c r="G13" s="189"/>
      <c r="H13" s="189"/>
      <c r="K13" s="188"/>
      <c r="L13" s="188"/>
      <c r="M13" s="192">
        <v>2023</v>
      </c>
      <c r="N13" s="192">
        <v>2024</v>
      </c>
    </row>
    <row r="14" spans="3:14" x14ac:dyDescent="0.25">
      <c r="C14" s="188" t="s">
        <v>292</v>
      </c>
      <c r="D14" s="180" t="s">
        <v>309</v>
      </c>
      <c r="E14" s="180" t="s">
        <v>310</v>
      </c>
      <c r="F14" s="180" t="s">
        <v>311</v>
      </c>
      <c r="G14" s="180" t="s">
        <v>312</v>
      </c>
      <c r="H14" s="180" t="s">
        <v>313</v>
      </c>
      <c r="K14" s="215" t="s">
        <v>314</v>
      </c>
      <c r="L14" s="188" t="s">
        <v>294</v>
      </c>
      <c r="M14" s="191">
        <v>1134</v>
      </c>
      <c r="N14" s="191">
        <v>1134</v>
      </c>
    </row>
    <row r="15" spans="3:14" x14ac:dyDescent="0.25">
      <c r="C15" s="188" t="s">
        <v>294</v>
      </c>
      <c r="D15" s="191">
        <v>711</v>
      </c>
      <c r="E15" s="191">
        <v>152.75</v>
      </c>
      <c r="F15" s="191">
        <v>270</v>
      </c>
      <c r="G15" s="191">
        <v>0</v>
      </c>
      <c r="H15" s="191">
        <v>1133.75</v>
      </c>
      <c r="K15" s="216"/>
      <c r="L15" s="188" t="s">
        <v>295</v>
      </c>
      <c r="M15" s="191">
        <v>1177</v>
      </c>
      <c r="N15" s="191">
        <v>1177</v>
      </c>
    </row>
    <row r="16" spans="3:14" x14ac:dyDescent="0.25">
      <c r="C16" s="188" t="s">
        <v>295</v>
      </c>
      <c r="D16" s="191">
        <v>410</v>
      </c>
      <c r="E16" s="191">
        <v>93</v>
      </c>
      <c r="F16" s="191">
        <v>674</v>
      </c>
      <c r="G16" s="191">
        <v>0</v>
      </c>
      <c r="H16" s="191">
        <v>1177</v>
      </c>
      <c r="K16" s="216"/>
      <c r="L16" s="188" t="s">
        <v>296</v>
      </c>
      <c r="M16" s="191">
        <v>474</v>
      </c>
      <c r="N16" s="191">
        <v>474</v>
      </c>
    </row>
    <row r="17" spans="3:14" x14ac:dyDescent="0.25">
      <c r="C17" s="188" t="s">
        <v>296</v>
      </c>
      <c r="D17" s="191">
        <v>223</v>
      </c>
      <c r="E17" s="191">
        <v>37</v>
      </c>
      <c r="F17" s="191">
        <v>214</v>
      </c>
      <c r="G17" s="191">
        <v>0</v>
      </c>
      <c r="H17" s="191">
        <v>474</v>
      </c>
      <c r="K17" s="216"/>
      <c r="L17" s="188" t="s">
        <v>297</v>
      </c>
      <c r="M17" s="191">
        <v>100</v>
      </c>
      <c r="N17" s="191">
        <v>100</v>
      </c>
    </row>
    <row r="18" spans="3:14" x14ac:dyDescent="0.25">
      <c r="C18" s="188" t="s">
        <v>297</v>
      </c>
      <c r="D18" s="191">
        <v>85</v>
      </c>
      <c r="E18" s="191">
        <v>0</v>
      </c>
      <c r="F18" s="191">
        <v>15</v>
      </c>
      <c r="G18" s="191">
        <v>0</v>
      </c>
      <c r="H18" s="191">
        <v>100</v>
      </c>
      <c r="K18" s="216"/>
      <c r="L18" s="188" t="s">
        <v>298</v>
      </c>
      <c r="M18" s="191">
        <v>317</v>
      </c>
      <c r="N18" s="191">
        <v>317</v>
      </c>
    </row>
    <row r="19" spans="3:14" x14ac:dyDescent="0.25">
      <c r="C19" s="188" t="s">
        <v>298</v>
      </c>
      <c r="D19" s="191">
        <v>86</v>
      </c>
      <c r="E19" s="191">
        <v>2</v>
      </c>
      <c r="F19" s="191">
        <v>229</v>
      </c>
      <c r="G19" s="191">
        <v>0</v>
      </c>
      <c r="H19" s="191">
        <v>317</v>
      </c>
      <c r="K19" s="216"/>
      <c r="L19" s="188" t="s">
        <v>299</v>
      </c>
      <c r="M19" s="191">
        <v>294</v>
      </c>
      <c r="N19" s="191">
        <v>294</v>
      </c>
    </row>
    <row r="20" spans="3:14" x14ac:dyDescent="0.25">
      <c r="C20" s="188" t="s">
        <v>299</v>
      </c>
      <c r="D20" s="191">
        <v>111</v>
      </c>
      <c r="E20" s="191">
        <v>14</v>
      </c>
      <c r="F20" s="191">
        <v>169</v>
      </c>
      <c r="G20" s="191">
        <v>0</v>
      </c>
      <c r="H20" s="191">
        <v>294</v>
      </c>
      <c r="K20" s="216"/>
      <c r="L20" s="188" t="s">
        <v>300</v>
      </c>
      <c r="M20" s="191">
        <v>306</v>
      </c>
      <c r="N20" s="191">
        <v>306</v>
      </c>
    </row>
    <row r="21" spans="3:14" x14ac:dyDescent="0.25">
      <c r="C21" s="188" t="s">
        <v>300</v>
      </c>
      <c r="D21" s="191">
        <v>138</v>
      </c>
      <c r="E21" s="191">
        <v>8</v>
      </c>
      <c r="F21" s="191">
        <v>108</v>
      </c>
      <c r="G21" s="191">
        <v>52</v>
      </c>
      <c r="H21" s="191">
        <v>306</v>
      </c>
      <c r="K21" s="216"/>
      <c r="L21" s="188" t="s">
        <v>301</v>
      </c>
      <c r="M21" s="191">
        <v>553</v>
      </c>
      <c r="N21" s="191">
        <v>553</v>
      </c>
    </row>
    <row r="22" spans="3:14" x14ac:dyDescent="0.25">
      <c r="C22" s="188" t="s">
        <v>301</v>
      </c>
      <c r="D22" s="191">
        <v>161</v>
      </c>
      <c r="E22" s="191">
        <v>86</v>
      </c>
      <c r="F22" s="191">
        <v>121</v>
      </c>
      <c r="G22" s="191">
        <v>185</v>
      </c>
      <c r="H22" s="191">
        <v>553</v>
      </c>
      <c r="K22" s="216"/>
      <c r="L22" s="188" t="s">
        <v>302</v>
      </c>
      <c r="M22" s="191">
        <v>196</v>
      </c>
      <c r="N22" s="191">
        <v>196</v>
      </c>
    </row>
    <row r="23" spans="3:14" x14ac:dyDescent="0.25">
      <c r="C23" s="188" t="s">
        <v>302</v>
      </c>
      <c r="D23" s="191">
        <v>144</v>
      </c>
      <c r="E23" s="191">
        <v>0</v>
      </c>
      <c r="F23" s="191">
        <v>16</v>
      </c>
      <c r="G23" s="191">
        <v>36</v>
      </c>
      <c r="H23" s="191">
        <v>196</v>
      </c>
      <c r="K23" s="217"/>
      <c r="L23" s="188" t="s">
        <v>303</v>
      </c>
      <c r="M23" s="191">
        <v>381</v>
      </c>
      <c r="N23" s="191">
        <v>381</v>
      </c>
    </row>
    <row r="24" spans="3:14" x14ac:dyDescent="0.25">
      <c r="C24" s="188" t="s">
        <v>303</v>
      </c>
      <c r="D24" s="191">
        <v>10</v>
      </c>
      <c r="E24" s="191">
        <v>4</v>
      </c>
      <c r="F24" s="191">
        <v>0</v>
      </c>
      <c r="G24" s="191">
        <v>367</v>
      </c>
      <c r="H24" s="191">
        <v>381</v>
      </c>
      <c r="K24" s="215" t="s">
        <v>316</v>
      </c>
      <c r="L24" s="188" t="s">
        <v>304</v>
      </c>
      <c r="M24" s="191">
        <v>2079</v>
      </c>
      <c r="N24" s="191">
        <v>2079</v>
      </c>
    </row>
    <row r="25" spans="3:14" x14ac:dyDescent="0.25">
      <c r="C25" s="188" t="s">
        <v>57</v>
      </c>
      <c r="D25" s="191">
        <v>2079</v>
      </c>
      <c r="E25" s="191">
        <v>396.75</v>
      </c>
      <c r="F25" s="191">
        <v>1816</v>
      </c>
      <c r="G25" s="191">
        <v>640</v>
      </c>
      <c r="H25" s="191">
        <v>4931.75</v>
      </c>
      <c r="K25" s="216"/>
      <c r="L25" s="188" t="s">
        <v>310</v>
      </c>
      <c r="M25" s="191">
        <v>397</v>
      </c>
      <c r="N25" s="191">
        <v>397</v>
      </c>
    </row>
    <row r="26" spans="3:14" x14ac:dyDescent="0.25">
      <c r="C26" s="190">
        <v>2024</v>
      </c>
      <c r="D26" s="190"/>
      <c r="E26" s="190"/>
      <c r="F26" s="190"/>
      <c r="G26" s="190"/>
      <c r="H26" s="190"/>
      <c r="K26" s="216"/>
      <c r="L26" s="188" t="s">
        <v>312</v>
      </c>
      <c r="M26" s="191">
        <v>1816</v>
      </c>
      <c r="N26" s="191">
        <v>1816</v>
      </c>
    </row>
    <row r="27" spans="3:14" x14ac:dyDescent="0.25">
      <c r="C27" s="188" t="s">
        <v>292</v>
      </c>
      <c r="D27" s="180" t="s">
        <v>309</v>
      </c>
      <c r="E27" s="180" t="s">
        <v>310</v>
      </c>
      <c r="F27" s="180" t="s">
        <v>311</v>
      </c>
      <c r="G27" s="180" t="s">
        <v>312</v>
      </c>
      <c r="H27" s="180" t="s">
        <v>313</v>
      </c>
      <c r="K27" s="217"/>
      <c r="L27" s="188" t="s">
        <v>311</v>
      </c>
      <c r="M27" s="191">
        <v>640</v>
      </c>
      <c r="N27" s="191">
        <v>640</v>
      </c>
    </row>
    <row r="28" spans="3:14" x14ac:dyDescent="0.25">
      <c r="C28" s="188" t="s">
        <v>294</v>
      </c>
      <c r="D28" s="191">
        <v>711</v>
      </c>
      <c r="E28" s="191">
        <v>152.75</v>
      </c>
      <c r="F28" s="191">
        <v>270</v>
      </c>
      <c r="G28" s="191">
        <v>0</v>
      </c>
      <c r="H28" s="191">
        <v>1133.75</v>
      </c>
      <c r="K28" s="192" t="s">
        <v>57</v>
      </c>
      <c r="L28" s="192"/>
      <c r="M28" s="221">
        <v>493175</v>
      </c>
      <c r="N28" s="221">
        <v>493175</v>
      </c>
    </row>
    <row r="29" spans="3:14" x14ac:dyDescent="0.25">
      <c r="C29" s="188" t="s">
        <v>295</v>
      </c>
      <c r="D29" s="191">
        <v>410</v>
      </c>
      <c r="E29" s="191">
        <v>93</v>
      </c>
      <c r="F29" s="191">
        <v>674</v>
      </c>
      <c r="G29" s="191">
        <v>0</v>
      </c>
      <c r="H29" s="191">
        <v>1177</v>
      </c>
      <c r="K29" s="193" t="s">
        <v>307</v>
      </c>
    </row>
    <row r="30" spans="3:14" x14ac:dyDescent="0.25">
      <c r="C30" s="188" t="s">
        <v>296</v>
      </c>
      <c r="D30" s="191">
        <v>223</v>
      </c>
      <c r="E30" s="191">
        <v>37</v>
      </c>
      <c r="F30" s="191">
        <v>214</v>
      </c>
      <c r="G30" s="191">
        <v>0</v>
      </c>
      <c r="H30" s="191">
        <v>474</v>
      </c>
    </row>
    <row r="31" spans="3:14" x14ac:dyDescent="0.25">
      <c r="C31" s="188" t="s">
        <v>297</v>
      </c>
      <c r="D31" s="191">
        <v>85</v>
      </c>
      <c r="E31" s="191">
        <v>0</v>
      </c>
      <c r="F31" s="191">
        <v>15</v>
      </c>
      <c r="G31" s="191">
        <v>0</v>
      </c>
      <c r="H31" s="191">
        <v>100</v>
      </c>
    </row>
    <row r="32" spans="3:14" x14ac:dyDescent="0.25">
      <c r="C32" s="188" t="s">
        <v>298</v>
      </c>
      <c r="D32" s="191">
        <v>86</v>
      </c>
      <c r="E32" s="191">
        <v>2</v>
      </c>
      <c r="F32" s="191">
        <v>229</v>
      </c>
      <c r="G32" s="191">
        <v>0</v>
      </c>
      <c r="H32" s="191">
        <v>317</v>
      </c>
    </row>
    <row r="33" spans="3:19" x14ac:dyDescent="0.25">
      <c r="C33" s="188" t="s">
        <v>299</v>
      </c>
      <c r="D33" s="191">
        <v>111</v>
      </c>
      <c r="E33" s="191">
        <v>14</v>
      </c>
      <c r="F33" s="191">
        <v>169</v>
      </c>
      <c r="G33" s="191">
        <v>0</v>
      </c>
      <c r="H33" s="191">
        <v>294</v>
      </c>
    </row>
    <row r="34" spans="3:19" x14ac:dyDescent="0.25">
      <c r="C34" s="188" t="s">
        <v>300</v>
      </c>
      <c r="D34" s="191">
        <v>138</v>
      </c>
      <c r="E34" s="191">
        <v>8</v>
      </c>
      <c r="F34" s="191">
        <v>108</v>
      </c>
      <c r="G34" s="191">
        <v>52</v>
      </c>
      <c r="H34" s="191">
        <v>306</v>
      </c>
    </row>
    <row r="35" spans="3:19" x14ac:dyDescent="0.25">
      <c r="C35" s="188" t="s">
        <v>301</v>
      </c>
      <c r="D35" s="191">
        <v>161</v>
      </c>
      <c r="E35" s="191">
        <v>86</v>
      </c>
      <c r="F35" s="191">
        <v>121</v>
      </c>
      <c r="G35" s="191">
        <v>185</v>
      </c>
      <c r="H35" s="191">
        <v>553</v>
      </c>
    </row>
    <row r="36" spans="3:19" x14ac:dyDescent="0.25">
      <c r="C36" s="188" t="s">
        <v>302</v>
      </c>
      <c r="D36" s="191">
        <v>144</v>
      </c>
      <c r="E36" s="191">
        <v>0</v>
      </c>
      <c r="F36" s="191">
        <v>16</v>
      </c>
      <c r="G36" s="191">
        <v>36</v>
      </c>
      <c r="H36" s="191">
        <v>196</v>
      </c>
    </row>
    <row r="37" spans="3:19" x14ac:dyDescent="0.25">
      <c r="C37" s="188" t="s">
        <v>303</v>
      </c>
      <c r="D37" s="191">
        <v>10</v>
      </c>
      <c r="E37" s="191">
        <v>4</v>
      </c>
      <c r="F37" s="191">
        <v>0</v>
      </c>
      <c r="G37" s="191">
        <v>367</v>
      </c>
      <c r="H37" s="191">
        <v>381</v>
      </c>
    </row>
    <row r="38" spans="3:19" x14ac:dyDescent="0.25">
      <c r="C38" s="188" t="s">
        <v>57</v>
      </c>
      <c r="D38" s="191">
        <v>2079</v>
      </c>
      <c r="E38" s="191">
        <v>396.75</v>
      </c>
      <c r="F38" s="191">
        <v>1816</v>
      </c>
      <c r="G38" s="191">
        <v>640</v>
      </c>
      <c r="H38" s="191">
        <v>4931.75</v>
      </c>
    </row>
    <row r="39" spans="3:19" x14ac:dyDescent="0.25">
      <c r="C39" s="193" t="s">
        <v>307</v>
      </c>
    </row>
    <row r="44" spans="3:19" ht="33.75" customHeight="1" x14ac:dyDescent="0.3">
      <c r="C44" s="210" t="s">
        <v>315</v>
      </c>
      <c r="D44" s="211"/>
      <c r="E44" s="211"/>
      <c r="F44" s="211"/>
      <c r="G44" s="211"/>
      <c r="H44" s="211"/>
      <c r="I44" s="211"/>
      <c r="J44" s="212"/>
      <c r="K44" s="194"/>
      <c r="L44" s="194"/>
      <c r="M44" s="222" t="s">
        <v>315</v>
      </c>
      <c r="N44" s="223"/>
      <c r="O44" s="223"/>
      <c r="P44" s="224"/>
      <c r="Q44" s="204"/>
      <c r="R44" s="204"/>
      <c r="S44" s="194"/>
    </row>
    <row r="45" spans="3:19" x14ac:dyDescent="0.25">
      <c r="C45" s="213">
        <v>2023</v>
      </c>
      <c r="D45" s="209"/>
      <c r="E45" s="209"/>
      <c r="F45" s="209"/>
      <c r="G45" s="209"/>
      <c r="H45" s="209"/>
      <c r="I45" s="209"/>
      <c r="J45" s="214"/>
      <c r="M45" s="205"/>
      <c r="N45" s="206"/>
      <c r="O45" s="207">
        <v>2023</v>
      </c>
      <c r="P45" s="208">
        <v>2023</v>
      </c>
      <c r="S45" s="204"/>
    </row>
    <row r="46" spans="3:19" ht="31.5" x14ac:dyDescent="0.25">
      <c r="C46" s="179" t="s">
        <v>292</v>
      </c>
      <c r="D46" s="225" t="s">
        <v>317</v>
      </c>
      <c r="E46" s="226" t="s">
        <v>318</v>
      </c>
      <c r="F46" s="226" t="s">
        <v>319</v>
      </c>
      <c r="G46" s="226" t="s">
        <v>320</v>
      </c>
      <c r="H46" s="226" t="s">
        <v>321</v>
      </c>
      <c r="I46" s="225" t="s">
        <v>322</v>
      </c>
      <c r="J46" s="225" t="s">
        <v>57</v>
      </c>
      <c r="M46" s="195"/>
      <c r="N46" s="181" t="s">
        <v>294</v>
      </c>
      <c r="O46" s="196">
        <v>44</v>
      </c>
      <c r="P46" s="196">
        <v>44</v>
      </c>
    </row>
    <row r="47" spans="3:19" x14ac:dyDescent="0.25">
      <c r="C47" s="197" t="s">
        <v>294</v>
      </c>
      <c r="D47" s="182">
        <v>12</v>
      </c>
      <c r="E47" s="182">
        <v>23</v>
      </c>
      <c r="F47" s="182" t="s">
        <v>308</v>
      </c>
      <c r="G47" s="182">
        <v>4</v>
      </c>
      <c r="H47" s="182">
        <v>2</v>
      </c>
      <c r="I47" s="182">
        <v>3</v>
      </c>
      <c r="J47" s="182">
        <v>44</v>
      </c>
      <c r="M47" s="198"/>
      <c r="N47" s="181" t="s">
        <v>295</v>
      </c>
      <c r="O47" s="196">
        <v>56</v>
      </c>
      <c r="P47" s="196">
        <v>56</v>
      </c>
    </row>
    <row r="48" spans="3:19" x14ac:dyDescent="0.25">
      <c r="C48" s="199" t="s">
        <v>295</v>
      </c>
      <c r="D48" s="182">
        <v>9</v>
      </c>
      <c r="E48" s="182">
        <v>43</v>
      </c>
      <c r="F48" s="182" t="s">
        <v>308</v>
      </c>
      <c r="G48" s="182">
        <v>2</v>
      </c>
      <c r="H48" s="182">
        <v>2</v>
      </c>
      <c r="I48" s="182" t="s">
        <v>308</v>
      </c>
      <c r="J48" s="182">
        <v>56</v>
      </c>
      <c r="M48" s="198"/>
      <c r="N48" s="181" t="s">
        <v>296</v>
      </c>
      <c r="O48" s="196">
        <v>15</v>
      </c>
      <c r="P48" s="196">
        <v>15</v>
      </c>
    </row>
    <row r="49" spans="3:16" x14ac:dyDescent="0.25">
      <c r="C49" s="199" t="s">
        <v>296</v>
      </c>
      <c r="D49" s="182">
        <v>2</v>
      </c>
      <c r="E49" s="182">
        <v>10</v>
      </c>
      <c r="F49" s="182" t="s">
        <v>308</v>
      </c>
      <c r="G49" s="182">
        <v>3</v>
      </c>
      <c r="H49" s="182" t="s">
        <v>308</v>
      </c>
      <c r="I49" s="182" t="s">
        <v>308</v>
      </c>
      <c r="J49" s="182">
        <v>15</v>
      </c>
      <c r="M49" s="198"/>
      <c r="N49" s="181" t="s">
        <v>297</v>
      </c>
      <c r="O49" s="196">
        <v>0</v>
      </c>
      <c r="P49" s="196">
        <v>0</v>
      </c>
    </row>
    <row r="50" spans="3:16" x14ac:dyDescent="0.25">
      <c r="C50" s="199" t="s">
        <v>297</v>
      </c>
      <c r="D50" s="182" t="s">
        <v>308</v>
      </c>
      <c r="E50" s="182" t="s">
        <v>308</v>
      </c>
      <c r="F50" s="182" t="s">
        <v>308</v>
      </c>
      <c r="G50" s="182" t="s">
        <v>308</v>
      </c>
      <c r="H50" s="182" t="s">
        <v>308</v>
      </c>
      <c r="I50" s="182" t="s">
        <v>308</v>
      </c>
      <c r="J50" s="182" t="s">
        <v>308</v>
      </c>
      <c r="M50" s="200" t="s">
        <v>314</v>
      </c>
      <c r="N50" s="183" t="s">
        <v>298</v>
      </c>
      <c r="O50" s="196">
        <v>8</v>
      </c>
      <c r="P50" s="196">
        <v>8</v>
      </c>
    </row>
    <row r="51" spans="3:16" x14ac:dyDescent="0.25">
      <c r="C51" s="199" t="s">
        <v>298</v>
      </c>
      <c r="D51" s="182">
        <v>2</v>
      </c>
      <c r="E51" s="182">
        <v>3</v>
      </c>
      <c r="F51" s="182" t="s">
        <v>308</v>
      </c>
      <c r="G51" s="182">
        <v>2</v>
      </c>
      <c r="H51" s="182">
        <v>1</v>
      </c>
      <c r="I51" s="182" t="s">
        <v>308</v>
      </c>
      <c r="J51" s="182">
        <v>8</v>
      </c>
      <c r="M51" s="198"/>
      <c r="N51" s="184" t="s">
        <v>299</v>
      </c>
      <c r="O51" s="196">
        <v>23</v>
      </c>
      <c r="P51" s="196">
        <v>23</v>
      </c>
    </row>
    <row r="52" spans="3:16" x14ac:dyDescent="0.25">
      <c r="C52" s="199" t="s">
        <v>299</v>
      </c>
      <c r="D52" s="182">
        <v>3</v>
      </c>
      <c r="E52" s="182">
        <v>19</v>
      </c>
      <c r="F52" s="182" t="s">
        <v>308</v>
      </c>
      <c r="G52" s="182">
        <v>1</v>
      </c>
      <c r="H52" s="182" t="s">
        <v>308</v>
      </c>
      <c r="I52" s="182" t="s">
        <v>308</v>
      </c>
      <c r="J52" s="182">
        <v>23</v>
      </c>
      <c r="M52" s="198"/>
      <c r="N52" s="181" t="s">
        <v>300</v>
      </c>
      <c r="O52" s="196">
        <v>15</v>
      </c>
      <c r="P52" s="196">
        <v>15</v>
      </c>
    </row>
    <row r="53" spans="3:16" x14ac:dyDescent="0.25">
      <c r="C53" s="199" t="s">
        <v>300</v>
      </c>
      <c r="D53" s="182">
        <v>3</v>
      </c>
      <c r="E53" s="182">
        <v>8</v>
      </c>
      <c r="F53" s="182">
        <v>1</v>
      </c>
      <c r="G53" s="182" t="s">
        <v>308</v>
      </c>
      <c r="H53" s="182">
        <v>3</v>
      </c>
      <c r="I53" s="182" t="s">
        <v>308</v>
      </c>
      <c r="J53" s="182">
        <v>15</v>
      </c>
      <c r="M53" s="198"/>
      <c r="N53" s="181" t="s">
        <v>301</v>
      </c>
      <c r="O53" s="196">
        <v>26</v>
      </c>
      <c r="P53" s="196">
        <v>26</v>
      </c>
    </row>
    <row r="54" spans="3:16" x14ac:dyDescent="0.25">
      <c r="C54" s="199" t="s">
        <v>301</v>
      </c>
      <c r="D54" s="182">
        <v>5</v>
      </c>
      <c r="E54" s="182">
        <v>16</v>
      </c>
      <c r="F54" s="182" t="s">
        <v>308</v>
      </c>
      <c r="G54" s="182">
        <v>1</v>
      </c>
      <c r="H54" s="182">
        <v>4</v>
      </c>
      <c r="I54" s="182" t="s">
        <v>308</v>
      </c>
      <c r="J54" s="182">
        <v>26</v>
      </c>
      <c r="M54" s="198"/>
      <c r="N54" s="184" t="s">
        <v>302</v>
      </c>
      <c r="O54" s="196">
        <v>11</v>
      </c>
      <c r="P54" s="196">
        <v>11</v>
      </c>
    </row>
    <row r="55" spans="3:16" x14ac:dyDescent="0.25">
      <c r="C55" s="229" t="s">
        <v>302</v>
      </c>
      <c r="D55" s="186">
        <v>1</v>
      </c>
      <c r="E55" s="186">
        <v>3</v>
      </c>
      <c r="F55" s="230">
        <v>7</v>
      </c>
      <c r="G55" s="186" t="s">
        <v>308</v>
      </c>
      <c r="H55" s="186" t="s">
        <v>308</v>
      </c>
      <c r="I55" s="186" t="s">
        <v>308</v>
      </c>
      <c r="J55" s="186">
        <v>11</v>
      </c>
      <c r="M55" s="201"/>
      <c r="N55" s="185" t="s">
        <v>303</v>
      </c>
      <c r="O55" s="196">
        <v>12</v>
      </c>
      <c r="P55" s="196">
        <v>12</v>
      </c>
    </row>
    <row r="56" spans="3:16" x14ac:dyDescent="0.25">
      <c r="C56" s="229" t="s">
        <v>303</v>
      </c>
      <c r="D56" s="186">
        <v>2</v>
      </c>
      <c r="E56" s="186">
        <v>1</v>
      </c>
      <c r="F56" s="186" t="s">
        <v>308</v>
      </c>
      <c r="G56" s="186" t="s">
        <v>308</v>
      </c>
      <c r="H56" s="186">
        <v>9</v>
      </c>
      <c r="I56" s="186" t="s">
        <v>308</v>
      </c>
      <c r="J56" s="186">
        <v>12</v>
      </c>
      <c r="M56" s="202"/>
      <c r="N56" s="227" t="s">
        <v>317</v>
      </c>
      <c r="O56" s="196">
        <v>39</v>
      </c>
      <c r="P56" s="196">
        <v>39</v>
      </c>
    </row>
    <row r="57" spans="3:16" x14ac:dyDescent="0.25">
      <c r="C57" s="231" t="s">
        <v>293</v>
      </c>
      <c r="D57" s="232">
        <v>39</v>
      </c>
      <c r="E57" s="232">
        <v>126</v>
      </c>
      <c r="F57" s="232">
        <v>8</v>
      </c>
      <c r="G57" s="232">
        <v>13</v>
      </c>
      <c r="H57" s="232">
        <v>21</v>
      </c>
      <c r="I57" s="232">
        <v>3</v>
      </c>
      <c r="J57" s="232">
        <v>210</v>
      </c>
      <c r="M57" s="198"/>
      <c r="N57" s="228" t="s">
        <v>318</v>
      </c>
      <c r="O57" s="196">
        <v>126</v>
      </c>
      <c r="P57" s="196">
        <v>126</v>
      </c>
    </row>
    <row r="58" spans="3:16" ht="31.5" x14ac:dyDescent="0.25">
      <c r="C58" s="213">
        <v>2024</v>
      </c>
      <c r="D58" s="209"/>
      <c r="E58" s="209"/>
      <c r="F58" s="209"/>
      <c r="G58" s="209"/>
      <c r="H58" s="209"/>
      <c r="I58" s="209"/>
      <c r="J58" s="214"/>
      <c r="M58" s="198" t="s">
        <v>316</v>
      </c>
      <c r="N58" s="228" t="s">
        <v>319</v>
      </c>
      <c r="O58" s="196">
        <v>8</v>
      </c>
      <c r="P58" s="196">
        <v>8</v>
      </c>
    </row>
    <row r="59" spans="3:16" ht="31.5" x14ac:dyDescent="0.25">
      <c r="C59" s="179" t="s">
        <v>292</v>
      </c>
      <c r="D59" s="225" t="s">
        <v>317</v>
      </c>
      <c r="E59" s="226" t="s">
        <v>318</v>
      </c>
      <c r="F59" s="226" t="s">
        <v>319</v>
      </c>
      <c r="G59" s="226" t="s">
        <v>320</v>
      </c>
      <c r="H59" s="226" t="s">
        <v>321</v>
      </c>
      <c r="I59" s="225" t="s">
        <v>322</v>
      </c>
      <c r="J59" s="225" t="s">
        <v>57</v>
      </c>
      <c r="M59" s="198"/>
      <c r="N59" s="228" t="s">
        <v>320</v>
      </c>
      <c r="O59" s="196">
        <v>13</v>
      </c>
      <c r="P59" s="196">
        <v>13</v>
      </c>
    </row>
    <row r="60" spans="3:16" x14ac:dyDescent="0.25">
      <c r="C60" s="197" t="s">
        <v>294</v>
      </c>
      <c r="D60" s="182">
        <v>12</v>
      </c>
      <c r="E60" s="182">
        <v>23</v>
      </c>
      <c r="F60" s="182" t="s">
        <v>308</v>
      </c>
      <c r="G60" s="182">
        <v>4</v>
      </c>
      <c r="H60" s="182">
        <v>2</v>
      </c>
      <c r="I60" s="182">
        <v>3</v>
      </c>
      <c r="J60" s="182">
        <v>44</v>
      </c>
      <c r="M60" s="203"/>
      <c r="N60" s="228" t="s">
        <v>321</v>
      </c>
      <c r="O60" s="196">
        <v>21</v>
      </c>
      <c r="P60" s="196">
        <v>21</v>
      </c>
    </row>
    <row r="61" spans="3:16" x14ac:dyDescent="0.25">
      <c r="C61" s="199" t="s">
        <v>295</v>
      </c>
      <c r="D61" s="182">
        <v>9</v>
      </c>
      <c r="E61" s="182">
        <v>43</v>
      </c>
      <c r="F61" s="182" t="s">
        <v>308</v>
      </c>
      <c r="G61" s="182">
        <v>2</v>
      </c>
      <c r="H61" s="182">
        <v>2</v>
      </c>
      <c r="I61" s="182" t="s">
        <v>308</v>
      </c>
      <c r="J61" s="182">
        <v>56</v>
      </c>
      <c r="M61" s="203"/>
      <c r="N61" s="227" t="s">
        <v>322</v>
      </c>
      <c r="O61" s="196">
        <v>3</v>
      </c>
      <c r="P61" s="196">
        <v>3</v>
      </c>
    </row>
    <row r="62" spans="3:16" x14ac:dyDescent="0.25">
      <c r="C62" s="199" t="s">
        <v>296</v>
      </c>
      <c r="D62" s="182">
        <v>2</v>
      </c>
      <c r="E62" s="182">
        <v>10</v>
      </c>
      <c r="F62" s="182" t="s">
        <v>308</v>
      </c>
      <c r="G62" s="182">
        <v>3</v>
      </c>
      <c r="H62" s="182" t="s">
        <v>308</v>
      </c>
      <c r="I62" s="182" t="s">
        <v>308</v>
      </c>
      <c r="J62" s="182">
        <v>15</v>
      </c>
      <c r="M62" s="218"/>
      <c r="N62" s="219" t="s">
        <v>57</v>
      </c>
      <c r="O62" s="220">
        <v>210</v>
      </c>
      <c r="P62" s="220">
        <v>210</v>
      </c>
    </row>
    <row r="63" spans="3:16" x14ac:dyDescent="0.25">
      <c r="C63" s="199" t="s">
        <v>297</v>
      </c>
      <c r="D63" s="182" t="s">
        <v>308</v>
      </c>
      <c r="E63" s="182" t="s">
        <v>308</v>
      </c>
      <c r="F63" s="182" t="s">
        <v>308</v>
      </c>
      <c r="G63" s="182" t="s">
        <v>308</v>
      </c>
      <c r="H63" s="182" t="s">
        <v>308</v>
      </c>
      <c r="I63" s="182" t="s">
        <v>308</v>
      </c>
      <c r="J63" s="182" t="s">
        <v>308</v>
      </c>
      <c r="M63" s="193" t="s">
        <v>307</v>
      </c>
    </row>
    <row r="64" spans="3:16" x14ac:dyDescent="0.25">
      <c r="C64" s="199" t="s">
        <v>298</v>
      </c>
      <c r="D64" s="182">
        <v>2</v>
      </c>
      <c r="E64" s="182">
        <v>3</v>
      </c>
      <c r="F64" s="182" t="s">
        <v>308</v>
      </c>
      <c r="G64" s="182">
        <v>2</v>
      </c>
      <c r="H64" s="182">
        <v>1</v>
      </c>
      <c r="I64" s="182" t="s">
        <v>308</v>
      </c>
      <c r="J64" s="182">
        <v>8</v>
      </c>
    </row>
    <row r="65" spans="3:10" x14ac:dyDescent="0.25">
      <c r="C65" s="199" t="s">
        <v>299</v>
      </c>
      <c r="D65" s="182">
        <v>3</v>
      </c>
      <c r="E65" s="182">
        <v>19</v>
      </c>
      <c r="F65" s="182" t="s">
        <v>308</v>
      </c>
      <c r="G65" s="182">
        <v>1</v>
      </c>
      <c r="H65" s="182" t="s">
        <v>308</v>
      </c>
      <c r="I65" s="182" t="s">
        <v>308</v>
      </c>
      <c r="J65" s="182">
        <v>23</v>
      </c>
    </row>
    <row r="66" spans="3:10" x14ac:dyDescent="0.25">
      <c r="C66" s="199" t="s">
        <v>300</v>
      </c>
      <c r="D66" s="182">
        <v>3</v>
      </c>
      <c r="E66" s="182">
        <v>8</v>
      </c>
      <c r="F66" s="182">
        <v>1</v>
      </c>
      <c r="G66" s="182" t="s">
        <v>308</v>
      </c>
      <c r="H66" s="182">
        <v>3</v>
      </c>
      <c r="I66" s="182" t="s">
        <v>308</v>
      </c>
      <c r="J66" s="182">
        <v>15</v>
      </c>
    </row>
    <row r="67" spans="3:10" x14ac:dyDescent="0.25">
      <c r="C67" s="229" t="s">
        <v>301</v>
      </c>
      <c r="D67" s="186">
        <v>5</v>
      </c>
      <c r="E67" s="186">
        <v>16</v>
      </c>
      <c r="F67" s="186" t="s">
        <v>308</v>
      </c>
      <c r="G67" s="186">
        <v>1</v>
      </c>
      <c r="H67" s="186">
        <v>4</v>
      </c>
      <c r="I67" s="186" t="s">
        <v>308</v>
      </c>
      <c r="J67" s="186">
        <v>26</v>
      </c>
    </row>
    <row r="68" spans="3:10" x14ac:dyDescent="0.25">
      <c r="C68" s="229" t="s">
        <v>302</v>
      </c>
      <c r="D68" s="186">
        <v>1</v>
      </c>
      <c r="E68" s="186">
        <v>3</v>
      </c>
      <c r="F68" s="230">
        <v>7</v>
      </c>
      <c r="G68" s="186" t="s">
        <v>308</v>
      </c>
      <c r="H68" s="186" t="s">
        <v>308</v>
      </c>
      <c r="I68" s="186" t="s">
        <v>308</v>
      </c>
      <c r="J68" s="186">
        <v>11</v>
      </c>
    </row>
    <row r="69" spans="3:10" x14ac:dyDescent="0.25">
      <c r="C69" s="229" t="s">
        <v>303</v>
      </c>
      <c r="D69" s="186">
        <v>2</v>
      </c>
      <c r="E69" s="186">
        <v>1</v>
      </c>
      <c r="F69" s="186" t="s">
        <v>308</v>
      </c>
      <c r="G69" s="186" t="s">
        <v>308</v>
      </c>
      <c r="H69" s="186">
        <v>9</v>
      </c>
      <c r="I69" s="186" t="s">
        <v>308</v>
      </c>
      <c r="J69" s="186">
        <v>12</v>
      </c>
    </row>
    <row r="70" spans="3:10" x14ac:dyDescent="0.25">
      <c r="C70" s="229" t="s">
        <v>293</v>
      </c>
      <c r="D70" s="230">
        <v>39</v>
      </c>
      <c r="E70" s="230">
        <v>126</v>
      </c>
      <c r="F70" s="230">
        <v>8</v>
      </c>
      <c r="G70" s="230">
        <v>13</v>
      </c>
      <c r="H70" s="230">
        <v>21</v>
      </c>
      <c r="I70" s="230">
        <v>3</v>
      </c>
      <c r="J70" s="230">
        <v>210</v>
      </c>
    </row>
    <row r="71" spans="3:10" x14ac:dyDescent="0.25">
      <c r="C71" s="193" t="s">
        <v>307</v>
      </c>
    </row>
  </sheetData>
  <mergeCells count="10">
    <mergeCell ref="C45:J45"/>
    <mergeCell ref="C44:J44"/>
    <mergeCell ref="C58:J58"/>
    <mergeCell ref="M44:P44"/>
    <mergeCell ref="K14:K23"/>
    <mergeCell ref="K24:K27"/>
    <mergeCell ref="K12:N12"/>
    <mergeCell ref="C12:H12"/>
    <mergeCell ref="C13:H13"/>
    <mergeCell ref="C26:H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K43"/>
  <sheetViews>
    <sheetView topLeftCell="A5" zoomScale="90" zoomScaleNormal="90" workbookViewId="0">
      <selection activeCell="C42" sqref="C42"/>
    </sheetView>
  </sheetViews>
  <sheetFormatPr defaultRowHeight="15.75" x14ac:dyDescent="0.25"/>
  <cols>
    <col min="1" max="1" width="9" style="35"/>
    <col min="2" max="2" width="19.125" style="35" customWidth="1"/>
    <col min="3" max="6" width="14.25" style="35" customWidth="1"/>
    <col min="7" max="16384" width="9" style="35"/>
  </cols>
  <sheetData>
    <row r="4" spans="2:6" s="33" customFormat="1" ht="15.75" customHeight="1" x14ac:dyDescent="0.25">
      <c r="B4" s="138" t="s">
        <v>3</v>
      </c>
      <c r="C4" s="138"/>
      <c r="D4" s="138"/>
      <c r="E4" s="138"/>
      <c r="F4" s="138"/>
    </row>
    <row r="5" spans="2:6" s="33" customFormat="1" ht="89.25" customHeight="1" x14ac:dyDescent="0.25">
      <c r="B5" s="137" t="s">
        <v>22</v>
      </c>
      <c r="C5" s="137"/>
      <c r="D5" s="137"/>
      <c r="E5" s="137"/>
      <c r="F5" s="137"/>
    </row>
    <row r="6" spans="2:6" x14ac:dyDescent="0.25">
      <c r="B6" s="34"/>
      <c r="C6" s="34"/>
      <c r="D6" s="34"/>
      <c r="E6" s="34"/>
      <c r="F6" s="34"/>
    </row>
    <row r="7" spans="2:6" ht="31.5" customHeight="1" x14ac:dyDescent="0.25">
      <c r="B7" s="139" t="s">
        <v>175</v>
      </c>
      <c r="C7" s="139"/>
      <c r="D7" s="139"/>
      <c r="E7" s="139"/>
      <c r="F7" s="139"/>
    </row>
    <row r="12" spans="2:6" x14ac:dyDescent="0.25">
      <c r="B12" s="136" t="s">
        <v>219</v>
      </c>
      <c r="C12" s="136"/>
      <c r="D12" s="136"/>
      <c r="E12" s="136"/>
      <c r="F12" s="136"/>
    </row>
    <row r="13" spans="2:6" x14ac:dyDescent="0.25">
      <c r="B13" s="140"/>
      <c r="C13" s="141" t="s">
        <v>179</v>
      </c>
      <c r="D13" s="141"/>
      <c r="E13" s="141" t="s">
        <v>178</v>
      </c>
      <c r="F13" s="141"/>
    </row>
    <row r="14" spans="2:6" x14ac:dyDescent="0.25">
      <c r="B14" s="140"/>
      <c r="C14" s="36" t="s">
        <v>177</v>
      </c>
      <c r="D14" s="36" t="s">
        <v>176</v>
      </c>
      <c r="E14" s="36" t="s">
        <v>177</v>
      </c>
      <c r="F14" s="36" t="s">
        <v>176</v>
      </c>
    </row>
    <row r="15" spans="2:6" x14ac:dyDescent="0.25">
      <c r="B15" s="37">
        <v>2015</v>
      </c>
      <c r="C15" s="38">
        <v>243429</v>
      </c>
      <c r="D15" s="38">
        <v>243411</v>
      </c>
      <c r="E15" s="38">
        <v>61209</v>
      </c>
      <c r="F15" s="38">
        <v>57139</v>
      </c>
    </row>
    <row r="16" spans="2:6" x14ac:dyDescent="0.25">
      <c r="B16" s="37">
        <v>2016</v>
      </c>
      <c r="C16" s="38">
        <v>242980</v>
      </c>
      <c r="D16" s="38">
        <v>238736</v>
      </c>
      <c r="E16" s="38">
        <v>55951</v>
      </c>
      <c r="F16" s="38">
        <v>51568</v>
      </c>
    </row>
    <row r="17" spans="2:11" x14ac:dyDescent="0.25">
      <c r="B17" s="37">
        <v>2017</v>
      </c>
      <c r="C17" s="38">
        <v>220983</v>
      </c>
      <c r="D17" s="38">
        <v>226362</v>
      </c>
      <c r="E17" s="38">
        <v>49630</v>
      </c>
      <c r="F17" s="38">
        <v>45002</v>
      </c>
    </row>
    <row r="18" spans="2:11" x14ac:dyDescent="0.25">
      <c r="B18" s="37">
        <v>2018</v>
      </c>
      <c r="C18" s="39">
        <v>269981</v>
      </c>
      <c r="D18" s="39">
        <v>259018</v>
      </c>
      <c r="E18" s="39">
        <v>29483</v>
      </c>
      <c r="F18" s="39">
        <v>22147</v>
      </c>
    </row>
    <row r="19" spans="2:11" x14ac:dyDescent="0.25">
      <c r="B19" s="37">
        <v>2019</v>
      </c>
      <c r="C19" s="39">
        <v>269981</v>
      </c>
      <c r="D19" s="39">
        <v>259018</v>
      </c>
      <c r="E19" s="39">
        <v>29483</v>
      </c>
      <c r="F19" s="39">
        <v>22147</v>
      </c>
    </row>
    <row r="20" spans="2:11" x14ac:dyDescent="0.25">
      <c r="B20" s="37">
        <v>2020</v>
      </c>
      <c r="C20" s="39">
        <v>74268</v>
      </c>
      <c r="D20" s="39">
        <v>83069</v>
      </c>
      <c r="E20" s="39">
        <v>8517</v>
      </c>
      <c r="F20" s="39">
        <v>8997</v>
      </c>
    </row>
    <row r="21" spans="2:11" x14ac:dyDescent="0.25">
      <c r="B21" s="37">
        <v>2021</v>
      </c>
      <c r="C21" s="39">
        <v>71364</v>
      </c>
      <c r="D21" s="39">
        <v>66982</v>
      </c>
      <c r="E21" s="39">
        <v>6871</v>
      </c>
      <c r="F21" s="39">
        <v>6123</v>
      </c>
    </row>
    <row r="22" spans="2:11" x14ac:dyDescent="0.25">
      <c r="B22" s="37">
        <v>2022</v>
      </c>
      <c r="C22" s="39">
        <v>203770</v>
      </c>
      <c r="D22" s="39">
        <v>212564</v>
      </c>
      <c r="E22" s="39">
        <v>32524</v>
      </c>
      <c r="F22" s="39">
        <v>32184</v>
      </c>
    </row>
    <row r="23" spans="2:11" x14ac:dyDescent="0.25">
      <c r="B23" s="37">
        <v>2023</v>
      </c>
      <c r="C23" s="39">
        <v>235851</v>
      </c>
      <c r="D23" s="39">
        <v>228371</v>
      </c>
      <c r="E23" s="40" t="s">
        <v>218</v>
      </c>
      <c r="F23" s="39">
        <v>42925</v>
      </c>
    </row>
    <row r="24" spans="2:11" x14ac:dyDescent="0.25">
      <c r="B24" s="41" t="s">
        <v>230</v>
      </c>
      <c r="C24" s="41"/>
      <c r="D24" s="41"/>
      <c r="E24" s="41"/>
      <c r="F24" s="41"/>
    </row>
    <row r="25" spans="2:11" x14ac:dyDescent="0.25">
      <c r="B25" s="41" t="s">
        <v>187</v>
      </c>
      <c r="C25" s="41"/>
      <c r="D25" s="41"/>
      <c r="E25" s="41"/>
      <c r="F25" s="41"/>
    </row>
    <row r="26" spans="2:11" x14ac:dyDescent="0.25">
      <c r="B26" s="41" t="s">
        <v>231</v>
      </c>
      <c r="C26" s="42" t="s">
        <v>232</v>
      </c>
      <c r="D26" s="41"/>
      <c r="E26" s="41"/>
      <c r="F26" s="41"/>
    </row>
    <row r="27" spans="2:11" x14ac:dyDescent="0.25">
      <c r="B27" s="43" t="s">
        <v>289</v>
      </c>
      <c r="C27" s="42" t="s">
        <v>233</v>
      </c>
    </row>
    <row r="28" spans="2:11" x14ac:dyDescent="0.25">
      <c r="B28" s="41" t="s">
        <v>234</v>
      </c>
      <c r="C28" s="42"/>
    </row>
    <row r="29" spans="2:11" x14ac:dyDescent="0.25">
      <c r="B29" s="44"/>
    </row>
    <row r="30" spans="2:11" x14ac:dyDescent="0.25">
      <c r="B30" s="136" t="s">
        <v>220</v>
      </c>
      <c r="C30" s="136"/>
      <c r="D30" s="136"/>
      <c r="E30" s="136"/>
      <c r="F30" s="136"/>
      <c r="G30" s="136"/>
      <c r="H30" s="136"/>
      <c r="I30" s="136"/>
      <c r="J30" s="136"/>
      <c r="K30" s="136"/>
    </row>
    <row r="31" spans="2:11" ht="15.75" customHeight="1" x14ac:dyDescent="0.25">
      <c r="B31" s="45" t="s">
        <v>180</v>
      </c>
      <c r="C31" s="46">
        <v>2015</v>
      </c>
      <c r="D31" s="46">
        <v>2016</v>
      </c>
      <c r="E31" s="36">
        <v>2017</v>
      </c>
      <c r="F31" s="36">
        <v>2018</v>
      </c>
      <c r="G31" s="36">
        <v>2019</v>
      </c>
      <c r="H31" s="36">
        <v>2020</v>
      </c>
      <c r="I31" s="36">
        <v>2021</v>
      </c>
      <c r="J31" s="47">
        <v>2022</v>
      </c>
      <c r="K31" s="47">
        <v>2023</v>
      </c>
    </row>
    <row r="32" spans="2:11" x14ac:dyDescent="0.25">
      <c r="B32" s="48" t="s">
        <v>181</v>
      </c>
      <c r="C32" s="30">
        <v>146110</v>
      </c>
      <c r="D32" s="30">
        <v>149560</v>
      </c>
      <c r="E32" s="38">
        <v>152912</v>
      </c>
      <c r="F32" s="38">
        <v>160228</v>
      </c>
      <c r="G32" s="38">
        <v>158118</v>
      </c>
      <c r="H32" s="38">
        <v>161280</v>
      </c>
      <c r="I32" s="38">
        <v>163229</v>
      </c>
      <c r="J32" s="39">
        <v>167318</v>
      </c>
      <c r="K32" s="39">
        <v>166921</v>
      </c>
    </row>
    <row r="33" spans="2:11" x14ac:dyDescent="0.25">
      <c r="B33" s="48" t="s">
        <v>182</v>
      </c>
      <c r="C33" s="30">
        <v>34434</v>
      </c>
      <c r="D33" s="30">
        <v>34046</v>
      </c>
      <c r="E33" s="38">
        <v>35209</v>
      </c>
      <c r="F33" s="38">
        <v>36327</v>
      </c>
      <c r="G33" s="38">
        <v>37051</v>
      </c>
      <c r="H33" s="38">
        <v>38041</v>
      </c>
      <c r="I33" s="38">
        <v>39304</v>
      </c>
      <c r="J33" s="39">
        <v>40663</v>
      </c>
      <c r="K33" s="39">
        <v>45999</v>
      </c>
    </row>
    <row r="34" spans="2:11" x14ac:dyDescent="0.25">
      <c r="B34" s="48" t="s">
        <v>183</v>
      </c>
      <c r="C34" s="30">
        <v>3608</v>
      </c>
      <c r="D34" s="30">
        <v>3590</v>
      </c>
      <c r="E34" s="38">
        <v>4166</v>
      </c>
      <c r="F34" s="49">
        <v>3740</v>
      </c>
      <c r="G34" s="38">
        <v>3875</v>
      </c>
      <c r="H34" s="38">
        <v>3683</v>
      </c>
      <c r="I34" s="38">
        <v>3574</v>
      </c>
      <c r="J34" s="39">
        <v>3879</v>
      </c>
      <c r="K34" s="39">
        <v>4195</v>
      </c>
    </row>
    <row r="35" spans="2:11" x14ac:dyDescent="0.25">
      <c r="B35" s="48" t="s">
        <v>184</v>
      </c>
      <c r="C35" s="30">
        <v>1752</v>
      </c>
      <c r="D35" s="30">
        <v>1798</v>
      </c>
      <c r="E35" s="38">
        <v>1939</v>
      </c>
      <c r="F35" s="49">
        <v>1957</v>
      </c>
      <c r="G35" s="38">
        <v>2050</v>
      </c>
      <c r="H35" s="38">
        <v>2134</v>
      </c>
      <c r="I35" s="38">
        <v>2133</v>
      </c>
      <c r="J35" s="39">
        <v>2783</v>
      </c>
      <c r="K35" s="39">
        <v>2157</v>
      </c>
    </row>
    <row r="36" spans="2:11" x14ac:dyDescent="0.25">
      <c r="B36" s="48" t="s">
        <v>185</v>
      </c>
      <c r="C36" s="30">
        <v>41504</v>
      </c>
      <c r="D36" s="30">
        <v>40708</v>
      </c>
      <c r="E36" s="38">
        <v>38295</v>
      </c>
      <c r="F36" s="49">
        <v>37884</v>
      </c>
      <c r="G36" s="38">
        <v>36483</v>
      </c>
      <c r="H36" s="38">
        <v>35600</v>
      </c>
      <c r="I36" s="38">
        <v>35125</v>
      </c>
      <c r="J36" s="39">
        <v>35717</v>
      </c>
      <c r="K36" s="39">
        <v>37497</v>
      </c>
    </row>
    <row r="37" spans="2:11" x14ac:dyDescent="0.25">
      <c r="B37" s="48" t="s">
        <v>186</v>
      </c>
      <c r="C37" s="30">
        <v>980</v>
      </c>
      <c r="D37" s="30">
        <v>930</v>
      </c>
      <c r="E37" s="50">
        <v>992</v>
      </c>
      <c r="F37" s="51">
        <v>672</v>
      </c>
      <c r="G37" s="50">
        <v>774</v>
      </c>
      <c r="H37" s="50">
        <v>653</v>
      </c>
      <c r="I37" s="50">
        <v>651</v>
      </c>
      <c r="J37" s="40">
        <v>720</v>
      </c>
      <c r="K37" s="40">
        <v>679</v>
      </c>
    </row>
    <row r="38" spans="2:11" x14ac:dyDescent="0.25">
      <c r="B38" s="52" t="s">
        <v>57</v>
      </c>
      <c r="C38" s="30">
        <f>SUM(C32:C37)</f>
        <v>228388</v>
      </c>
      <c r="D38" s="30">
        <f>SUM(D32:D37)</f>
        <v>230632</v>
      </c>
      <c r="E38" s="53">
        <v>233513</v>
      </c>
      <c r="F38" s="54">
        <v>240808</v>
      </c>
      <c r="G38" s="53">
        <v>238351</v>
      </c>
      <c r="H38" s="53">
        <v>241391</v>
      </c>
      <c r="I38" s="53">
        <v>244016</v>
      </c>
      <c r="J38" s="55">
        <v>251080</v>
      </c>
      <c r="K38" s="56">
        <v>257448</v>
      </c>
    </row>
    <row r="39" spans="2:11" x14ac:dyDescent="0.25">
      <c r="B39" s="41" t="s">
        <v>188</v>
      </c>
      <c r="C39" s="41"/>
      <c r="D39" s="41"/>
      <c r="E39" s="41"/>
      <c r="F39" s="41"/>
      <c r="G39" s="41"/>
      <c r="H39" s="57"/>
      <c r="I39" s="57"/>
      <c r="J39" s="57"/>
      <c r="K39" s="57"/>
    </row>
    <row r="40" spans="2:11" x14ac:dyDescent="0.25">
      <c r="B40" s="41" t="s">
        <v>189</v>
      </c>
      <c r="C40" s="41"/>
      <c r="D40" s="41"/>
      <c r="E40" s="41"/>
      <c r="F40" s="41"/>
      <c r="G40" s="41"/>
      <c r="H40" s="57"/>
      <c r="I40" s="57"/>
      <c r="J40" s="57"/>
      <c r="K40" s="57"/>
    </row>
    <row r="41" spans="2:11" x14ac:dyDescent="0.25">
      <c r="B41" s="41" t="s">
        <v>231</v>
      </c>
      <c r="C41" s="42" t="s">
        <v>232</v>
      </c>
    </row>
    <row r="42" spans="2:11" x14ac:dyDescent="0.25">
      <c r="B42" s="43" t="s">
        <v>290</v>
      </c>
      <c r="C42" s="42" t="s">
        <v>233</v>
      </c>
    </row>
    <row r="43" spans="2:11" x14ac:dyDescent="0.25">
      <c r="C43" s="42"/>
    </row>
  </sheetData>
  <mergeCells count="8">
    <mergeCell ref="B30:K30"/>
    <mergeCell ref="B5:F5"/>
    <mergeCell ref="B4:F4"/>
    <mergeCell ref="B7:F7"/>
    <mergeCell ref="B12:F12"/>
    <mergeCell ref="B13:B14"/>
    <mergeCell ref="C13:D13"/>
    <mergeCell ref="E13:F13"/>
  </mergeCells>
  <hyperlinks>
    <hyperlink ref="C26" r:id="rId1" xr:uid="{9C3DE6EF-19F5-490F-8F51-3CE19DCBF46C}"/>
    <hyperlink ref="C27" r:id="rId2" xr:uid="{81B1CAC7-254A-4343-9A8C-2F4A0C98013A}"/>
    <hyperlink ref="C41" r:id="rId3" xr:uid="{6548CD58-D94E-4FC0-A6E3-88005CABFFA1}"/>
    <hyperlink ref="C42" r:id="rId4" xr:uid="{DA6EA894-CBB7-4E79-86F0-68A6515CD89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R43"/>
  <sheetViews>
    <sheetView topLeftCell="A29" zoomScale="80" zoomScaleNormal="80" workbookViewId="0">
      <selection activeCell="D42" sqref="D42"/>
    </sheetView>
  </sheetViews>
  <sheetFormatPr defaultRowHeight="15.75" x14ac:dyDescent="0.25"/>
  <cols>
    <col min="1" max="3" width="9" style="35"/>
    <col min="4" max="5" width="21.25" style="35" customWidth="1"/>
    <col min="6" max="6" width="23.5" style="35" customWidth="1"/>
    <col min="7" max="7" width="17.75" style="35" customWidth="1"/>
    <col min="8" max="8" width="17.625" style="35" customWidth="1"/>
    <col min="9" max="9" width="10.625" style="35" bestFit="1" customWidth="1"/>
    <col min="10" max="10" width="10.75" style="35" customWidth="1"/>
    <col min="11" max="13" width="9" style="35"/>
    <col min="14" max="18" width="11.125" style="35" bestFit="1" customWidth="1"/>
    <col min="19" max="16384" width="9" style="35"/>
  </cols>
  <sheetData>
    <row r="2" spans="3:9" ht="30.75" customHeight="1" x14ac:dyDescent="0.25">
      <c r="C2" s="138" t="s">
        <v>5</v>
      </c>
      <c r="D2" s="138"/>
      <c r="E2" s="138"/>
      <c r="F2" s="138"/>
    </row>
    <row r="3" spans="3:9" ht="54" customHeight="1" x14ac:dyDescent="0.25">
      <c r="C3" s="137" t="s">
        <v>23</v>
      </c>
      <c r="D3" s="137"/>
      <c r="E3" s="137"/>
      <c r="F3" s="137"/>
    </row>
    <row r="6" spans="3:9" x14ac:dyDescent="0.25">
      <c r="C6" s="58" t="s">
        <v>37</v>
      </c>
      <c r="D6" s="58"/>
      <c r="E6" s="58"/>
      <c r="F6" s="58"/>
    </row>
    <row r="7" spans="3:9" ht="41.25" customHeight="1" x14ac:dyDescent="0.25">
      <c r="C7" s="59" t="s">
        <v>34</v>
      </c>
      <c r="D7" s="45" t="s">
        <v>35</v>
      </c>
      <c r="E7" s="45"/>
      <c r="F7" s="45" t="s">
        <v>36</v>
      </c>
    </row>
    <row r="8" spans="3:9" ht="15.75" customHeight="1" x14ac:dyDescent="0.25">
      <c r="C8" s="60">
        <v>2006</v>
      </c>
      <c r="D8" s="61">
        <v>3316</v>
      </c>
      <c r="E8" s="61"/>
      <c r="F8" s="62">
        <v>23.2</v>
      </c>
      <c r="H8" s="63"/>
    </row>
    <row r="9" spans="3:9" x14ac:dyDescent="0.25">
      <c r="C9" s="60">
        <v>2007</v>
      </c>
      <c r="D9" s="61">
        <v>3712</v>
      </c>
      <c r="E9" s="61"/>
      <c r="F9" s="62">
        <v>23.5</v>
      </c>
      <c r="H9" s="63"/>
    </row>
    <row r="10" spans="3:9" x14ac:dyDescent="0.25">
      <c r="C10" s="60">
        <v>2008</v>
      </c>
      <c r="D10" s="61">
        <v>4748</v>
      </c>
      <c r="E10" s="61"/>
      <c r="F10" s="62">
        <v>25.3</v>
      </c>
      <c r="H10" s="63"/>
    </row>
    <row r="11" spans="3:9" x14ac:dyDescent="0.25">
      <c r="C11" s="60">
        <v>2009</v>
      </c>
      <c r="D11" s="61">
        <v>4113</v>
      </c>
      <c r="E11" s="61"/>
      <c r="F11" s="62">
        <v>20.2</v>
      </c>
      <c r="H11" s="63"/>
    </row>
    <row r="12" spans="3:9" x14ac:dyDescent="0.25">
      <c r="C12" s="60">
        <v>2010</v>
      </c>
      <c r="D12" s="61">
        <v>4738</v>
      </c>
      <c r="E12" s="61"/>
      <c r="F12" s="62">
        <v>21.1</v>
      </c>
      <c r="H12" s="63"/>
      <c r="I12" s="64"/>
    </row>
    <row r="13" spans="3:9" x14ac:dyDescent="0.25">
      <c r="C13" s="60">
        <v>2011</v>
      </c>
      <c r="D13" s="61">
        <v>5572</v>
      </c>
      <c r="E13" s="61"/>
      <c r="F13" s="62">
        <v>20.8</v>
      </c>
      <c r="H13" s="63"/>
    </row>
    <row r="14" spans="3:9" x14ac:dyDescent="0.25">
      <c r="C14" s="60">
        <v>2012</v>
      </c>
      <c r="D14" s="61">
        <v>6460</v>
      </c>
      <c r="E14" s="61"/>
      <c r="F14" s="62">
        <v>21.3</v>
      </c>
      <c r="H14" s="63"/>
    </row>
    <row r="15" spans="3:9" x14ac:dyDescent="0.25">
      <c r="C15" s="60">
        <v>2013</v>
      </c>
      <c r="D15" s="61">
        <v>5798</v>
      </c>
      <c r="E15" s="61"/>
      <c r="F15" s="62">
        <v>18.8</v>
      </c>
      <c r="H15" s="63"/>
    </row>
    <row r="16" spans="3:9" x14ac:dyDescent="0.25">
      <c r="C16" s="60">
        <v>2014</v>
      </c>
      <c r="D16" s="61">
        <v>5061</v>
      </c>
      <c r="E16" s="61"/>
      <c r="F16" s="62">
        <v>16.399999999999999</v>
      </c>
      <c r="H16" s="63"/>
    </row>
    <row r="17" spans="3:11" x14ac:dyDescent="0.25">
      <c r="C17" s="60">
        <v>2015</v>
      </c>
      <c r="D17" s="61">
        <v>2855</v>
      </c>
      <c r="E17" s="61"/>
      <c r="F17" s="62">
        <v>9.9</v>
      </c>
      <c r="H17" s="63"/>
    </row>
    <row r="18" spans="3:11" x14ac:dyDescent="0.25">
      <c r="C18" s="60">
        <v>2016</v>
      </c>
      <c r="D18" s="61">
        <v>4546</v>
      </c>
      <c r="E18" s="61"/>
      <c r="F18" s="62">
        <v>13.3</v>
      </c>
      <c r="H18" s="63"/>
      <c r="I18" s="64"/>
      <c r="J18" s="64"/>
      <c r="K18" s="65"/>
    </row>
    <row r="19" spans="3:11" x14ac:dyDescent="0.25">
      <c r="C19" s="60">
        <v>2017</v>
      </c>
      <c r="D19" s="61">
        <v>5743</v>
      </c>
      <c r="E19" s="61"/>
      <c r="F19" s="62">
        <v>14.6</v>
      </c>
      <c r="H19" s="63"/>
      <c r="I19" s="64"/>
      <c r="J19" s="64"/>
      <c r="K19" s="65"/>
    </row>
    <row r="20" spans="3:11" x14ac:dyDescent="0.25">
      <c r="C20" s="60">
        <v>2018</v>
      </c>
      <c r="D20" s="66">
        <v>9246.9381270903014</v>
      </c>
      <c r="E20" s="66">
        <v>29821.678</v>
      </c>
      <c r="F20" s="67">
        <f>D20/E20*100</f>
        <v>31.007437365162016</v>
      </c>
      <c r="H20" s="68"/>
      <c r="I20" s="64"/>
      <c r="J20" s="64"/>
      <c r="K20" s="65"/>
    </row>
    <row r="21" spans="3:11" x14ac:dyDescent="0.25">
      <c r="C21" s="60">
        <v>2019</v>
      </c>
      <c r="D21" s="66">
        <v>5529669</v>
      </c>
      <c r="E21" s="66">
        <v>31732343</v>
      </c>
      <c r="F21" s="67">
        <f>D21/E21*100</f>
        <v>17.425971350429435</v>
      </c>
      <c r="H21" s="68"/>
      <c r="I21" s="64"/>
      <c r="J21" s="64"/>
      <c r="K21" s="65"/>
    </row>
    <row r="22" spans="3:11" x14ac:dyDescent="0.25">
      <c r="C22" s="60">
        <v>2020</v>
      </c>
      <c r="D22" s="66">
        <v>8947572</v>
      </c>
      <c r="E22" s="66">
        <v>38719469</v>
      </c>
      <c r="F22" s="67">
        <f t="shared" ref="F22:F25" si="0">D22/E22*100</f>
        <v>23.10871566962863</v>
      </c>
      <c r="H22" s="68"/>
      <c r="I22" s="64"/>
      <c r="J22" s="64"/>
      <c r="K22" s="65"/>
    </row>
    <row r="23" spans="3:11" x14ac:dyDescent="0.25">
      <c r="C23" s="69" t="s">
        <v>237</v>
      </c>
      <c r="D23" s="66">
        <v>13295047</v>
      </c>
      <c r="E23" s="66">
        <v>61226087</v>
      </c>
      <c r="F23" s="67">
        <f t="shared" si="0"/>
        <v>21.714676948079337</v>
      </c>
      <c r="H23" s="68"/>
      <c r="I23" s="64"/>
      <c r="J23" s="64"/>
      <c r="K23" s="65"/>
    </row>
    <row r="24" spans="3:11" x14ac:dyDescent="0.25">
      <c r="C24" s="69" t="s">
        <v>238</v>
      </c>
      <c r="D24" s="66">
        <v>25926085</v>
      </c>
      <c r="E24" s="66">
        <v>93687387</v>
      </c>
      <c r="F24" s="67">
        <f t="shared" si="0"/>
        <v>27.672972670269907</v>
      </c>
      <c r="H24" s="68"/>
      <c r="I24" s="64"/>
      <c r="J24" s="64"/>
      <c r="K24" s="65"/>
    </row>
    <row r="25" spans="3:11" x14ac:dyDescent="0.25">
      <c r="C25" s="69" t="s">
        <v>239</v>
      </c>
      <c r="D25" s="66">
        <v>32542317</v>
      </c>
      <c r="E25" s="66">
        <v>127066007</v>
      </c>
      <c r="F25" s="67">
        <f t="shared" si="0"/>
        <v>25.610560816631313</v>
      </c>
      <c r="G25" s="68"/>
      <c r="H25" s="68"/>
    </row>
    <row r="26" spans="3:11" x14ac:dyDescent="0.25">
      <c r="C26" s="70" t="s">
        <v>236</v>
      </c>
      <c r="D26" s="71"/>
      <c r="E26" s="71"/>
      <c r="F26" s="71"/>
    </row>
    <row r="27" spans="3:11" x14ac:dyDescent="0.25">
      <c r="C27" s="70" t="s">
        <v>231</v>
      </c>
      <c r="D27" s="72" t="s">
        <v>235</v>
      </c>
      <c r="E27" s="57"/>
      <c r="F27" s="57"/>
    </row>
    <row r="28" spans="3:11" x14ac:dyDescent="0.25">
      <c r="C28" s="73" t="s">
        <v>240</v>
      </c>
      <c r="D28" s="57"/>
      <c r="E28" s="57"/>
      <c r="F28" s="57"/>
    </row>
    <row r="31" spans="3:11" ht="54.75" customHeight="1" x14ac:dyDescent="0.25">
      <c r="C31" s="74"/>
      <c r="D31" s="75" t="s">
        <v>227</v>
      </c>
      <c r="E31" s="74" t="s">
        <v>228</v>
      </c>
      <c r="F31" s="76" t="s">
        <v>35</v>
      </c>
      <c r="G31" s="74" t="s">
        <v>229</v>
      </c>
      <c r="H31" s="76" t="s">
        <v>36</v>
      </c>
    </row>
    <row r="32" spans="3:11" x14ac:dyDescent="0.25">
      <c r="C32" s="77">
        <v>2015</v>
      </c>
      <c r="D32" s="78">
        <v>2013250</v>
      </c>
      <c r="E32" s="79">
        <v>567291</v>
      </c>
      <c r="F32" s="80">
        <f t="shared" ref="F32:F34" si="1">D32/E32*1000</f>
        <v>3548.884082419781</v>
      </c>
      <c r="G32" s="79">
        <v>17514647</v>
      </c>
      <c r="H32" s="81">
        <f t="shared" ref="H32:H34" si="2">D32/G32*100</f>
        <v>11.494665008092941</v>
      </c>
    </row>
    <row r="33" spans="3:18" x14ac:dyDescent="0.25">
      <c r="C33" s="77">
        <v>2016</v>
      </c>
      <c r="D33" s="78">
        <v>2768674</v>
      </c>
      <c r="E33" s="79">
        <v>575763</v>
      </c>
      <c r="F33" s="80">
        <f t="shared" si="1"/>
        <v>4808.7042758912949</v>
      </c>
      <c r="G33" s="79">
        <v>20662992</v>
      </c>
      <c r="H33" s="81">
        <f t="shared" si="2"/>
        <v>13.399192140228289</v>
      </c>
    </row>
    <row r="34" spans="3:18" x14ac:dyDescent="0.25">
      <c r="C34" s="77">
        <v>2017</v>
      </c>
      <c r="D34" s="29">
        <v>6349541</v>
      </c>
      <c r="E34" s="79">
        <v>583400</v>
      </c>
      <c r="F34" s="80">
        <f t="shared" si="1"/>
        <v>10883.683579019542</v>
      </c>
      <c r="G34" s="79">
        <v>26893278</v>
      </c>
      <c r="H34" s="81">
        <f t="shared" si="2"/>
        <v>23.610141537970939</v>
      </c>
      <c r="J34" s="33"/>
      <c r="L34" s="82"/>
      <c r="M34" s="82"/>
      <c r="N34" s="82"/>
      <c r="O34" s="82"/>
      <c r="P34" s="82"/>
      <c r="Q34" s="82"/>
      <c r="R34" s="82"/>
    </row>
    <row r="35" spans="3:18" x14ac:dyDescent="0.25">
      <c r="C35" s="77">
        <v>2018</v>
      </c>
      <c r="D35" s="29">
        <v>6358955</v>
      </c>
      <c r="E35" s="79">
        <v>590100</v>
      </c>
      <c r="F35" s="80">
        <f>D35/E35*1000</f>
        <v>10776.063379088289</v>
      </c>
      <c r="G35" s="79">
        <v>29821678</v>
      </c>
      <c r="H35" s="81">
        <f>D35/G35*100</f>
        <v>21.32326356685898</v>
      </c>
    </row>
    <row r="36" spans="3:18" x14ac:dyDescent="0.25">
      <c r="C36" s="77">
        <v>2019</v>
      </c>
      <c r="D36" s="30">
        <v>5529669</v>
      </c>
      <c r="E36" s="79">
        <v>598000</v>
      </c>
      <c r="F36" s="80">
        <f>D36/E36*1000</f>
        <v>9246.9381270903014</v>
      </c>
      <c r="G36" s="79">
        <v>31732343</v>
      </c>
      <c r="H36" s="81">
        <f>D36/G36*100</f>
        <v>17.425971350429435</v>
      </c>
    </row>
    <row r="37" spans="3:18" x14ac:dyDescent="0.25">
      <c r="C37" s="77">
        <v>2020</v>
      </c>
      <c r="D37" s="30">
        <v>8947572</v>
      </c>
      <c r="E37" s="79">
        <v>608900</v>
      </c>
      <c r="F37" s="80">
        <f t="shared" ref="F37:F40" si="3">D37/E37*1000</f>
        <v>14694.649367712267</v>
      </c>
      <c r="G37" s="79">
        <v>38719469</v>
      </c>
      <c r="H37" s="81">
        <f t="shared" ref="H37:H40" si="4">D37/G37*100</f>
        <v>23.10871566962863</v>
      </c>
    </row>
    <row r="38" spans="3:18" x14ac:dyDescent="0.25">
      <c r="C38" s="83" t="s">
        <v>237</v>
      </c>
      <c r="D38" s="30">
        <v>13295047</v>
      </c>
      <c r="E38" s="79">
        <v>616500</v>
      </c>
      <c r="F38" s="80">
        <f t="shared" si="3"/>
        <v>21565.364152473641</v>
      </c>
      <c r="G38" s="79">
        <v>61226087</v>
      </c>
      <c r="H38" s="81">
        <f t="shared" si="4"/>
        <v>21.714676948079337</v>
      </c>
    </row>
    <row r="39" spans="3:18" x14ac:dyDescent="0.25">
      <c r="C39" s="83" t="s">
        <v>238</v>
      </c>
      <c r="D39" s="30">
        <v>25926085</v>
      </c>
      <c r="E39" s="79">
        <v>624900</v>
      </c>
      <c r="F39" s="80">
        <f t="shared" si="3"/>
        <v>41488.374139862382</v>
      </c>
      <c r="G39" s="79">
        <v>93687387</v>
      </c>
      <c r="H39" s="81">
        <f t="shared" si="4"/>
        <v>27.672972670269907</v>
      </c>
    </row>
    <row r="40" spans="3:18" x14ac:dyDescent="0.25">
      <c r="C40" s="83" t="s">
        <v>239</v>
      </c>
      <c r="D40" s="30">
        <v>32542317</v>
      </c>
      <c r="E40" s="79">
        <v>633400</v>
      </c>
      <c r="F40" s="80">
        <f t="shared" si="3"/>
        <v>51377.197663403858</v>
      </c>
      <c r="G40" s="79">
        <v>127066007</v>
      </c>
      <c r="H40" s="81">
        <f t="shared" si="4"/>
        <v>25.610560816631313</v>
      </c>
    </row>
    <row r="41" spans="3:18" x14ac:dyDescent="0.25">
      <c r="C41" s="70" t="s">
        <v>236</v>
      </c>
      <c r="D41" s="71"/>
      <c r="F41" s="84"/>
    </row>
    <row r="42" spans="3:18" x14ac:dyDescent="0.25">
      <c r="C42" s="70" t="s">
        <v>231</v>
      </c>
      <c r="D42" s="72" t="s">
        <v>235</v>
      </c>
    </row>
    <row r="43" spans="3:18" x14ac:dyDescent="0.25">
      <c r="C43" s="73" t="s">
        <v>240</v>
      </c>
    </row>
  </sheetData>
  <mergeCells count="2">
    <mergeCell ref="C2:F2"/>
    <mergeCell ref="C3:F3"/>
  </mergeCells>
  <hyperlinks>
    <hyperlink ref="D27" r:id="rId1" xr:uid="{6B348B0D-972D-4A63-A1A6-1E57D2793330}"/>
    <hyperlink ref="D42" r:id="rId2" xr:uid="{8FD485BB-CA4D-44F3-8D27-77C3601832F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2:K18"/>
  <sheetViews>
    <sheetView zoomScale="90" zoomScaleNormal="90" workbookViewId="0">
      <selection activeCell="E18" sqref="E18"/>
    </sheetView>
  </sheetViews>
  <sheetFormatPr defaultRowHeight="15.75" x14ac:dyDescent="0.25"/>
  <cols>
    <col min="4" max="4" width="4.75" customWidth="1"/>
    <col min="5" max="5" width="37.25" customWidth="1"/>
  </cols>
  <sheetData>
    <row r="2" spans="4:11" s="21" customFormat="1" ht="27.75" customHeight="1" x14ac:dyDescent="0.25">
      <c r="D2" s="142" t="s">
        <v>6</v>
      </c>
      <c r="E2" s="142"/>
      <c r="F2" s="142"/>
      <c r="G2" s="142"/>
    </row>
    <row r="3" spans="4:11" s="21" customFormat="1" ht="27.75" customHeight="1" x14ac:dyDescent="0.25">
      <c r="D3" s="137" t="s">
        <v>24</v>
      </c>
      <c r="E3" s="137"/>
      <c r="F3" s="137"/>
      <c r="G3" s="137"/>
    </row>
    <row r="5" spans="4:11" x14ac:dyDescent="0.25">
      <c r="D5" s="145" t="s">
        <v>58</v>
      </c>
      <c r="E5" s="145"/>
      <c r="F5" s="145"/>
      <c r="G5" s="145"/>
      <c r="H5" s="145"/>
      <c r="I5" s="145"/>
      <c r="J5" s="145"/>
      <c r="K5" s="145"/>
    </row>
    <row r="6" spans="4:11" x14ac:dyDescent="0.25">
      <c r="D6" s="143" t="s">
        <v>38</v>
      </c>
      <c r="E6" s="143"/>
      <c r="F6" s="27">
        <v>2012</v>
      </c>
      <c r="G6" s="27">
        <v>2013</v>
      </c>
      <c r="H6" s="27">
        <v>2014</v>
      </c>
      <c r="I6" s="27">
        <v>2015</v>
      </c>
      <c r="J6" s="27">
        <v>2016</v>
      </c>
      <c r="K6" s="27">
        <v>2017</v>
      </c>
    </row>
    <row r="7" spans="4:11" x14ac:dyDescent="0.25">
      <c r="D7" s="31" t="s">
        <v>39</v>
      </c>
      <c r="E7" s="31" t="s">
        <v>40</v>
      </c>
      <c r="F7" s="86">
        <v>9766</v>
      </c>
      <c r="G7" s="86">
        <v>9583</v>
      </c>
      <c r="H7" s="86">
        <v>9892</v>
      </c>
      <c r="I7" s="86">
        <v>9978</v>
      </c>
      <c r="J7" s="86">
        <v>9203</v>
      </c>
      <c r="K7" s="86">
        <v>9173</v>
      </c>
    </row>
    <row r="8" spans="4:11" x14ac:dyDescent="0.25">
      <c r="D8" s="31" t="s">
        <v>41</v>
      </c>
      <c r="E8" s="32" t="s">
        <v>42</v>
      </c>
      <c r="F8" s="86">
        <v>1683</v>
      </c>
      <c r="G8" s="86">
        <v>1851</v>
      </c>
      <c r="H8" s="86">
        <v>1914</v>
      </c>
      <c r="I8" s="86">
        <v>1930</v>
      </c>
      <c r="J8" s="86">
        <v>2107</v>
      </c>
      <c r="K8" s="86">
        <v>2007</v>
      </c>
    </row>
    <row r="9" spans="4:11" x14ac:dyDescent="0.25">
      <c r="D9" s="31" t="s">
        <v>43</v>
      </c>
      <c r="E9" s="32" t="s">
        <v>44</v>
      </c>
      <c r="F9" s="86">
        <v>5226</v>
      </c>
      <c r="G9" s="86">
        <v>5060</v>
      </c>
      <c r="H9" s="86">
        <v>4924</v>
      </c>
      <c r="I9" s="86">
        <v>4741</v>
      </c>
      <c r="J9" s="86">
        <v>4263</v>
      </c>
      <c r="K9" s="86">
        <v>5201</v>
      </c>
    </row>
    <row r="10" spans="4:11" ht="38.25" x14ac:dyDescent="0.25">
      <c r="D10" s="31" t="s">
        <v>45</v>
      </c>
      <c r="E10" s="32" t="s">
        <v>46</v>
      </c>
      <c r="F10" s="28">
        <v>7500</v>
      </c>
      <c r="G10" s="28">
        <v>7071</v>
      </c>
      <c r="H10" s="28">
        <v>7264</v>
      </c>
      <c r="I10" s="28">
        <v>7465</v>
      </c>
      <c r="J10" s="28">
        <v>6937</v>
      </c>
      <c r="K10" s="28">
        <v>6950</v>
      </c>
    </row>
    <row r="11" spans="4:11" x14ac:dyDescent="0.25">
      <c r="D11" s="31" t="s">
        <v>47</v>
      </c>
      <c r="E11" s="32" t="s">
        <v>48</v>
      </c>
      <c r="F11" s="86">
        <v>2399</v>
      </c>
      <c r="G11" s="86">
        <v>2482</v>
      </c>
      <c r="H11" s="86">
        <v>2594</v>
      </c>
      <c r="I11" s="86">
        <v>2580</v>
      </c>
      <c r="J11" s="86">
        <v>2558</v>
      </c>
      <c r="K11" s="86">
        <v>2654</v>
      </c>
    </row>
    <row r="12" spans="4:11" x14ac:dyDescent="0.25">
      <c r="D12" s="31" t="s">
        <v>49</v>
      </c>
      <c r="E12" s="32" t="s">
        <v>50</v>
      </c>
      <c r="F12" s="86">
        <v>3110</v>
      </c>
      <c r="G12" s="86">
        <v>3268</v>
      </c>
      <c r="H12" s="86">
        <v>3207</v>
      </c>
      <c r="I12" s="86">
        <v>3196</v>
      </c>
      <c r="J12" s="86">
        <v>2974</v>
      </c>
      <c r="K12" s="86">
        <v>3033</v>
      </c>
    </row>
    <row r="13" spans="4:11" x14ac:dyDescent="0.25">
      <c r="D13" s="31" t="s">
        <v>51</v>
      </c>
      <c r="E13" s="32" t="s">
        <v>52</v>
      </c>
      <c r="F13" s="86">
        <v>2364</v>
      </c>
      <c r="G13" s="86">
        <v>2534</v>
      </c>
      <c r="H13" s="86">
        <v>2728</v>
      </c>
      <c r="I13" s="86">
        <v>2838</v>
      </c>
      <c r="J13" s="86">
        <v>2969</v>
      </c>
      <c r="K13" s="86">
        <v>3055</v>
      </c>
    </row>
    <row r="14" spans="4:11" x14ac:dyDescent="0.25">
      <c r="D14" s="31" t="s">
        <v>53</v>
      </c>
      <c r="E14" s="32" t="s">
        <v>54</v>
      </c>
      <c r="F14" s="86">
        <v>45414</v>
      </c>
      <c r="G14" s="86">
        <v>46319</v>
      </c>
      <c r="H14" s="86">
        <v>46928</v>
      </c>
      <c r="I14" s="86">
        <v>51763</v>
      </c>
      <c r="J14" s="86">
        <v>52669</v>
      </c>
      <c r="K14" s="86">
        <v>52596</v>
      </c>
    </row>
    <row r="15" spans="4:11" ht="25.5" x14ac:dyDescent="0.25">
      <c r="D15" s="31" t="s">
        <v>55</v>
      </c>
      <c r="E15" s="32" t="s">
        <v>56</v>
      </c>
      <c r="F15" s="86">
        <v>2135</v>
      </c>
      <c r="G15" s="86">
        <v>2185</v>
      </c>
      <c r="H15" s="86">
        <v>2057</v>
      </c>
      <c r="I15" s="86">
        <v>2378</v>
      </c>
      <c r="J15" s="86">
        <v>2198</v>
      </c>
      <c r="K15" s="86">
        <v>2394</v>
      </c>
    </row>
    <row r="16" spans="4:11" x14ac:dyDescent="0.25">
      <c r="D16" s="144" t="s">
        <v>57</v>
      </c>
      <c r="E16" s="144"/>
      <c r="F16" s="86">
        <v>79597</v>
      </c>
      <c r="G16" s="86">
        <v>80354</v>
      </c>
      <c r="H16" s="86">
        <v>81509</v>
      </c>
      <c r="I16" s="86">
        <v>86868</v>
      </c>
      <c r="J16" s="86">
        <v>85878</v>
      </c>
      <c r="K16" s="86">
        <v>87063</v>
      </c>
    </row>
    <row r="17" spans="4:11" x14ac:dyDescent="0.25">
      <c r="D17" s="144" t="s">
        <v>291</v>
      </c>
      <c r="E17" s="144"/>
      <c r="F17" s="87">
        <f>F7/F16*100</f>
        <v>12.269306632159504</v>
      </c>
      <c r="G17" s="87">
        <f t="shared" ref="G17:K17" si="0">G7/G16*100</f>
        <v>11.925977549344152</v>
      </c>
      <c r="H17" s="87">
        <f t="shared" si="0"/>
        <v>12.136083131924082</v>
      </c>
      <c r="I17" s="87">
        <f t="shared" si="0"/>
        <v>11.486393148224892</v>
      </c>
      <c r="J17" s="87">
        <f t="shared" si="0"/>
        <v>10.7163650760381</v>
      </c>
      <c r="K17" s="87">
        <f t="shared" si="0"/>
        <v>10.536048608478918</v>
      </c>
    </row>
    <row r="18" spans="4:11" x14ac:dyDescent="0.25">
      <c r="D18" s="85" t="s">
        <v>190</v>
      </c>
      <c r="E18" s="85"/>
      <c r="F18" s="85"/>
      <c r="G18" s="85"/>
      <c r="H18" s="85"/>
      <c r="I18" s="85"/>
      <c r="J18" s="85"/>
      <c r="K18" s="85"/>
    </row>
  </sheetData>
  <mergeCells count="6">
    <mergeCell ref="D2:G2"/>
    <mergeCell ref="D3:G3"/>
    <mergeCell ref="D6:E6"/>
    <mergeCell ref="D16:E16"/>
    <mergeCell ref="D17:E17"/>
    <mergeCell ref="D5:K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D3:D6"/>
  <sheetViews>
    <sheetView zoomScale="90" zoomScaleNormal="90" workbookViewId="0">
      <selection activeCell="D12" sqref="D12"/>
    </sheetView>
  </sheetViews>
  <sheetFormatPr defaultRowHeight="15.75" x14ac:dyDescent="0.25"/>
  <cols>
    <col min="4" max="4" width="64.5" customWidth="1"/>
  </cols>
  <sheetData>
    <row r="3" spans="4:4" x14ac:dyDescent="0.25">
      <c r="D3" s="19" t="s">
        <v>8</v>
      </c>
    </row>
    <row r="4" spans="4:4" ht="105" x14ac:dyDescent="0.25">
      <c r="D4" s="23" t="s">
        <v>25</v>
      </c>
    </row>
    <row r="6" spans="4:4" x14ac:dyDescent="0.25">
      <c r="D6" s="20" t="s">
        <v>174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C4:C7"/>
  <sheetViews>
    <sheetView workbookViewId="0">
      <selection activeCell="C7" sqref="C7"/>
    </sheetView>
  </sheetViews>
  <sheetFormatPr defaultRowHeight="15.75" x14ac:dyDescent="0.25"/>
  <cols>
    <col min="3" max="3" width="68.625" customWidth="1"/>
  </cols>
  <sheetData>
    <row r="4" spans="3:3" s="21" customFormat="1" ht="15" x14ac:dyDescent="0.25">
      <c r="C4" s="19" t="s">
        <v>9</v>
      </c>
    </row>
    <row r="5" spans="3:3" s="21" customFormat="1" ht="102" customHeight="1" x14ac:dyDescent="0.25">
      <c r="C5" s="23" t="s">
        <v>26</v>
      </c>
    </row>
    <row r="7" spans="3:3" x14ac:dyDescent="0.25">
      <c r="C7" s="20"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C4:C7"/>
  <sheetViews>
    <sheetView workbookViewId="0">
      <selection activeCell="E15" sqref="E15"/>
    </sheetView>
  </sheetViews>
  <sheetFormatPr defaultRowHeight="15.75" x14ac:dyDescent="0.25"/>
  <cols>
    <col min="3" max="3" width="53.25" customWidth="1"/>
  </cols>
  <sheetData>
    <row r="4" spans="3:3" s="21" customFormat="1" ht="16.5" x14ac:dyDescent="0.25">
      <c r="C4" s="24" t="s">
        <v>191</v>
      </c>
    </row>
    <row r="5" spans="3:3" s="21" customFormat="1" ht="186" x14ac:dyDescent="0.25">
      <c r="C5" s="22" t="s">
        <v>192</v>
      </c>
    </row>
    <row r="7" spans="3:3" x14ac:dyDescent="0.25">
      <c r="C7" s="20"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D3:D6"/>
  <sheetViews>
    <sheetView workbookViewId="0">
      <selection activeCell="D8" sqref="D8"/>
    </sheetView>
  </sheetViews>
  <sheetFormatPr defaultRowHeight="15.75" x14ac:dyDescent="0.25"/>
  <cols>
    <col min="4" max="4" width="47.75" customWidth="1"/>
  </cols>
  <sheetData>
    <row r="3" spans="4:4" s="21" customFormat="1" ht="30" x14ac:dyDescent="0.25">
      <c r="D3" s="24" t="s">
        <v>12</v>
      </c>
    </row>
    <row r="4" spans="4:4" s="21" customFormat="1" ht="45" x14ac:dyDescent="0.25">
      <c r="D4" s="25" t="s">
        <v>28</v>
      </c>
    </row>
    <row r="6" spans="4:4" x14ac:dyDescent="0.25">
      <c r="D6" s="20"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sdg 9 Overview</vt:lpstr>
      <vt:lpstr>9.1.1</vt:lpstr>
      <vt:lpstr>9.1.2</vt:lpstr>
      <vt:lpstr>9.2.1</vt:lpstr>
      <vt:lpstr>9.2.2</vt:lpstr>
      <vt:lpstr>9.3.1</vt:lpstr>
      <vt:lpstr>9.3.2</vt:lpstr>
      <vt:lpstr>9.4.1</vt:lpstr>
      <vt:lpstr>9.5.1</vt:lpstr>
      <vt:lpstr>9.a.1</vt:lpstr>
      <vt:lpstr>9.b.1</vt:lpstr>
      <vt:lpstr>9c1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2025-06-02T18:01:54Z</dcterms:modified>
</cp:coreProperties>
</file>